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List1" sheetId="1" r:id="rId1"/>
    <sheet name="List2" sheetId="2" r:id="rId2"/>
    <sheet name="List3" sheetId="3" r:id="rId3"/>
  </sheets>
  <definedNames>
    <definedName name="_xlnm.Print_Titles" localSheetId="0">List1!$1:$5</definedName>
  </definedNames>
  <calcPr calcId="152511"/>
</workbook>
</file>

<file path=xl/calcChain.xml><?xml version="1.0" encoding="utf-8"?>
<calcChain xmlns="http://schemas.openxmlformats.org/spreadsheetml/2006/main">
  <c r="B44" i="1" l="1"/>
  <c r="C64" i="1" l="1"/>
  <c r="B64" i="1"/>
  <c r="C46" i="1" l="1"/>
  <c r="C66" i="1" s="1"/>
  <c r="C68" i="1" s="1"/>
  <c r="B26" i="1" l="1"/>
  <c r="C32" i="1" l="1"/>
  <c r="B32" i="1"/>
  <c r="C26" i="1" l="1"/>
  <c r="C61" i="1" l="1"/>
  <c r="B61" i="1"/>
  <c r="C38" i="1"/>
  <c r="B38" i="1"/>
  <c r="C12" i="1"/>
  <c r="B12" i="1"/>
  <c r="B40" i="1" l="1"/>
  <c r="B42" i="1" s="1"/>
  <c r="B46" i="1" s="1"/>
  <c r="B66" i="1" s="1"/>
  <c r="B68" i="1" s="1"/>
  <c r="C40" i="1"/>
  <c r="C63" i="1"/>
  <c r="C42" i="1" l="1"/>
  <c r="B63" i="1"/>
</calcChain>
</file>

<file path=xl/sharedStrings.xml><?xml version="1.0" encoding="utf-8"?>
<sst xmlns="http://schemas.openxmlformats.org/spreadsheetml/2006/main" count="56" uniqueCount="34">
  <si>
    <t>Třída</t>
  </si>
  <si>
    <t>Celkem příjmy</t>
  </si>
  <si>
    <t>Celkem výdaje</t>
  </si>
  <si>
    <t>1. Daňové příjmy</t>
  </si>
  <si>
    <t>2. Nedaňové příjmy</t>
  </si>
  <si>
    <t>3. Kapitálové příjmy</t>
  </si>
  <si>
    <t>4. Transfery</t>
  </si>
  <si>
    <t>6. Kapitálové výdaje</t>
  </si>
  <si>
    <t>Údaje z rozvahy:</t>
  </si>
  <si>
    <t>Dlouhodobé závazky (úvěry)</t>
  </si>
  <si>
    <t>Dlouhodobé pohledávky</t>
  </si>
  <si>
    <t>OSMM</t>
  </si>
  <si>
    <t>OSVZ</t>
  </si>
  <si>
    <t>ODS</t>
  </si>
  <si>
    <t>OF</t>
  </si>
  <si>
    <t>OOŽÚ</t>
  </si>
  <si>
    <t>MP</t>
  </si>
  <si>
    <t>OŽP</t>
  </si>
  <si>
    <t>Dospra</t>
  </si>
  <si>
    <t>SUMÁŘ</t>
  </si>
  <si>
    <t>OKS</t>
  </si>
  <si>
    <t>OVV</t>
  </si>
  <si>
    <t>ORÚP</t>
  </si>
  <si>
    <t>OI</t>
  </si>
  <si>
    <t>OV</t>
  </si>
  <si>
    <t>OMM</t>
  </si>
  <si>
    <t>Provozní saldo</t>
  </si>
  <si>
    <t>5. Provozní výdaje</t>
  </si>
  <si>
    <t>Index provozních úspor v %</t>
  </si>
  <si>
    <t>Provozní příjmy</t>
  </si>
  <si>
    <t>Celkem příjmy včetně finacování</t>
  </si>
  <si>
    <t xml:space="preserve">Financování - zapojení Fondu budnoucnosti a Fondu rezerv a rozvoje a předpokládaného výsledku hospodaření </t>
  </si>
  <si>
    <t xml:space="preserve">Aktualizace střednědobého výhledu rozpočtu na léta 2019 a 2020 </t>
  </si>
  <si>
    <t>Schváleno usn. ZM č. 129/218 ze dnei 12. 9.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</si>
</sst>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1" fillId="2" borderId="2" xfId="0" applyFont="1" applyFill="1" applyBorder="1"/>
    <xf numFmtId="0" fontId="1" fillId="3" borderId="2" xfId="0" applyFont="1" applyFill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/>
    <xf numFmtId="0" fontId="0" fillId="0" borderId="0" xfId="0" applyFont="1"/>
    <xf numFmtId="0" fontId="1" fillId="4" borderId="0" xfId="0" applyFont="1" applyFill="1"/>
    <xf numFmtId="0" fontId="1" fillId="5" borderId="0" xfId="0" applyFont="1" applyFill="1"/>
    <xf numFmtId="0" fontId="0" fillId="0" borderId="0" xfId="0" applyFill="1"/>
    <xf numFmtId="0" fontId="4" fillId="0" borderId="0" xfId="0" applyFont="1"/>
    <xf numFmtId="4" fontId="1" fillId="2" borderId="2" xfId="0" applyNumberFormat="1" applyFont="1" applyFill="1" applyBorder="1"/>
    <xf numFmtId="4" fontId="5" fillId="0" borderId="0" xfId="0" applyNumberFormat="1" applyFont="1" applyFill="1" applyAlignment="1">
      <alignment horizontal="right"/>
    </xf>
    <xf numFmtId="4" fontId="0" fillId="0" borderId="0" xfId="0" applyNumberFormat="1"/>
    <xf numFmtId="4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/>
    </xf>
    <xf numFmtId="4" fontId="1" fillId="4" borderId="0" xfId="0" applyNumberFormat="1" applyFont="1" applyFill="1" applyAlignment="1">
      <alignment horizontal="right"/>
    </xf>
    <xf numFmtId="4" fontId="1" fillId="3" borderId="2" xfId="0" applyNumberFormat="1" applyFont="1" applyFill="1" applyBorder="1"/>
    <xf numFmtId="4" fontId="0" fillId="0" borderId="0" xfId="0" applyNumberFormat="1" applyFont="1" applyBorder="1" applyAlignment="1">
      <alignment horizontal="right" vertical="center"/>
    </xf>
    <xf numFmtId="4" fontId="6" fillId="5" borderId="0" xfId="0" applyNumberFormat="1" applyFont="1" applyFill="1" applyAlignment="1">
      <alignment horizontal="right"/>
    </xf>
    <xf numFmtId="4" fontId="1" fillId="5" borderId="0" xfId="0" applyNumberFormat="1" applyFont="1" applyFill="1" applyAlignment="1">
      <alignment horizontal="right"/>
    </xf>
    <xf numFmtId="0" fontId="0" fillId="0" borderId="0" xfId="0" applyFont="1" applyFill="1" applyBorder="1"/>
    <xf numFmtId="4" fontId="0" fillId="0" borderId="0" xfId="0" applyNumberFormat="1" applyFont="1" applyFill="1" applyBorder="1"/>
    <xf numFmtId="0" fontId="0" fillId="0" borderId="0" xfId="0" applyFont="1" applyFill="1"/>
    <xf numFmtId="0" fontId="0" fillId="0" borderId="0" xfId="0" applyFont="1" applyBorder="1" applyAlignment="1">
      <alignment horizontal="left"/>
    </xf>
    <xf numFmtId="0" fontId="1" fillId="0" borderId="0" xfId="0" applyFont="1" applyFill="1"/>
    <xf numFmtId="4" fontId="6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8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/>
    <xf numFmtId="4" fontId="1" fillId="0" borderId="3" xfId="0" applyNumberFormat="1" applyFont="1" applyFill="1" applyBorder="1"/>
    <xf numFmtId="4" fontId="1" fillId="0" borderId="0" xfId="0" applyNumberFormat="1" applyFont="1" applyFill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 applyBorder="1"/>
    <xf numFmtId="4" fontId="1" fillId="2" borderId="0" xfId="0" applyNumberFormat="1" applyFont="1" applyFill="1" applyAlignment="1">
      <alignment horizontal="right"/>
    </xf>
    <xf numFmtId="0" fontId="1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tabSelected="1" workbookViewId="0">
      <pane ySplit="5" topLeftCell="A6" activePane="bottomLeft" state="frozen"/>
      <selection pane="bottomLeft" activeCell="A3" sqref="A3"/>
    </sheetView>
  </sheetViews>
  <sheetFormatPr defaultRowHeight="14.4" x14ac:dyDescent="0.3"/>
  <cols>
    <col min="1" max="1" width="58.44140625" customWidth="1"/>
    <col min="2" max="3" width="16.5546875" customWidth="1"/>
    <col min="4" max="4" width="13.44140625" bestFit="1" customWidth="1"/>
  </cols>
  <sheetData>
    <row r="1" spans="1:3" s="6" customFormat="1" ht="49.95" customHeight="1" x14ac:dyDescent="0.35">
      <c r="A1" s="38" t="s">
        <v>32</v>
      </c>
      <c r="B1" s="39" t="s">
        <v>19</v>
      </c>
      <c r="C1" s="8"/>
    </row>
    <row r="2" spans="1:3" x14ac:dyDescent="0.3">
      <c r="A2" s="40" t="s">
        <v>33</v>
      </c>
      <c r="B2" s="9"/>
      <c r="C2" s="9"/>
    </row>
    <row r="3" spans="1:3" ht="18" x14ac:dyDescent="0.35">
      <c r="A3" s="2"/>
      <c r="B3" s="2"/>
      <c r="C3" s="2"/>
    </row>
    <row r="4" spans="1:3" ht="15" thickBot="1" x14ac:dyDescent="0.35"/>
    <row r="5" spans="1:3" ht="15.6" thickTop="1" thickBot="1" x14ac:dyDescent="0.35">
      <c r="A5" s="1" t="s">
        <v>0</v>
      </c>
      <c r="B5" s="7">
        <v>2019</v>
      </c>
      <c r="C5" s="7">
        <v>2020</v>
      </c>
    </row>
    <row r="6" spans="1:3" s="11" customFormat="1" ht="15" thickTop="1" x14ac:dyDescent="0.3">
      <c r="A6" s="29" t="s">
        <v>13</v>
      </c>
      <c r="B6" s="23">
        <v>6640000</v>
      </c>
      <c r="C6" s="23">
        <v>6640000</v>
      </c>
    </row>
    <row r="7" spans="1:3" s="11" customFormat="1" x14ac:dyDescent="0.3">
      <c r="A7" s="29" t="s">
        <v>25</v>
      </c>
      <c r="B7" s="23">
        <v>200000</v>
      </c>
      <c r="C7" s="23">
        <v>200000</v>
      </c>
    </row>
    <row r="8" spans="1:3" s="11" customFormat="1" x14ac:dyDescent="0.3">
      <c r="A8" s="29" t="s">
        <v>14</v>
      </c>
      <c r="B8" s="23">
        <v>233923600</v>
      </c>
      <c r="C8" s="23">
        <v>238393419.19999999</v>
      </c>
    </row>
    <row r="9" spans="1:3" s="11" customFormat="1" x14ac:dyDescent="0.3">
      <c r="A9" s="34" t="s">
        <v>24</v>
      </c>
      <c r="B9" s="23">
        <v>550000</v>
      </c>
      <c r="C9" s="23">
        <v>550000</v>
      </c>
    </row>
    <row r="10" spans="1:3" s="11" customFormat="1" x14ac:dyDescent="0.3">
      <c r="A10" s="29" t="s">
        <v>15</v>
      </c>
      <c r="B10" s="23">
        <v>330000</v>
      </c>
      <c r="C10" s="23">
        <v>330000</v>
      </c>
    </row>
    <row r="11" spans="1:3" s="11" customFormat="1" x14ac:dyDescent="0.3">
      <c r="A11" s="29" t="s">
        <v>17</v>
      </c>
      <c r="B11" s="23">
        <v>100000</v>
      </c>
      <c r="C11" s="23">
        <v>100000</v>
      </c>
    </row>
    <row r="12" spans="1:3" s="14" customFormat="1" x14ac:dyDescent="0.3">
      <c r="A12" s="13" t="s">
        <v>3</v>
      </c>
      <c r="B12" s="24">
        <f>SUM(B6:B11)</f>
        <v>241743600</v>
      </c>
      <c r="C12" s="24">
        <f t="shared" ref="C12" si="0">SUM(C6:C11)</f>
        <v>246213419.19999999</v>
      </c>
    </row>
    <row r="13" spans="1:3" s="14" customFormat="1" x14ac:dyDescent="0.3">
      <c r="A13" s="30"/>
      <c r="B13" s="31"/>
      <c r="C13" s="31"/>
    </row>
    <row r="14" spans="1:3" x14ac:dyDescent="0.3">
      <c r="A14" s="28" t="s">
        <v>11</v>
      </c>
      <c r="B14" s="17">
        <v>17670000</v>
      </c>
      <c r="C14" s="17">
        <v>17620000</v>
      </c>
    </row>
    <row r="15" spans="1:3" x14ac:dyDescent="0.3">
      <c r="A15" s="28" t="s">
        <v>12</v>
      </c>
      <c r="B15" s="17">
        <v>4000</v>
      </c>
      <c r="C15" s="17">
        <v>4000</v>
      </c>
    </row>
    <row r="16" spans="1:3" x14ac:dyDescent="0.3">
      <c r="A16" s="28" t="s">
        <v>20</v>
      </c>
      <c r="B16" s="17">
        <v>261000</v>
      </c>
      <c r="C16" s="17">
        <v>261000</v>
      </c>
    </row>
    <row r="17" spans="1:3" x14ac:dyDescent="0.3">
      <c r="A17" s="28" t="s">
        <v>13</v>
      </c>
      <c r="B17" s="17">
        <v>1800000</v>
      </c>
      <c r="C17" s="17">
        <v>1800000</v>
      </c>
    </row>
    <row r="18" spans="1:3" x14ac:dyDescent="0.3">
      <c r="A18" s="28" t="s">
        <v>25</v>
      </c>
      <c r="B18" s="17">
        <v>6831299</v>
      </c>
      <c r="C18" s="17">
        <v>6831299</v>
      </c>
    </row>
    <row r="19" spans="1:3" x14ac:dyDescent="0.3">
      <c r="A19" s="28" t="s">
        <v>14</v>
      </c>
      <c r="B19" s="17">
        <v>2070000</v>
      </c>
      <c r="C19" s="17">
        <v>2070000</v>
      </c>
    </row>
    <row r="20" spans="1:3" x14ac:dyDescent="0.3">
      <c r="A20" s="28" t="s">
        <v>21</v>
      </c>
      <c r="B20" s="17">
        <v>10000</v>
      </c>
      <c r="C20" s="17">
        <v>10000</v>
      </c>
    </row>
    <row r="21" spans="1:3" x14ac:dyDescent="0.3">
      <c r="A21" s="28" t="s">
        <v>24</v>
      </c>
      <c r="B21" s="17">
        <v>30000</v>
      </c>
      <c r="C21" s="17">
        <v>30000</v>
      </c>
    </row>
    <row r="22" spans="1:3" x14ac:dyDescent="0.3">
      <c r="A22" s="29" t="s">
        <v>15</v>
      </c>
      <c r="B22" s="17">
        <v>100000</v>
      </c>
      <c r="C22" s="17">
        <v>100000</v>
      </c>
    </row>
    <row r="23" spans="1:3" x14ac:dyDescent="0.3">
      <c r="A23" s="11" t="s">
        <v>16</v>
      </c>
      <c r="B23" s="17">
        <v>190000</v>
      </c>
      <c r="C23" s="17">
        <v>190000</v>
      </c>
    </row>
    <row r="24" spans="1:3" x14ac:dyDescent="0.3">
      <c r="A24" s="11" t="s">
        <v>17</v>
      </c>
      <c r="B24" s="17">
        <v>2550000</v>
      </c>
      <c r="C24" s="17">
        <v>2550000</v>
      </c>
    </row>
    <row r="25" spans="1:3" x14ac:dyDescent="0.3">
      <c r="A25" s="11" t="s">
        <v>18</v>
      </c>
      <c r="B25" s="17">
        <v>60818500</v>
      </c>
      <c r="C25" s="17">
        <v>60818500</v>
      </c>
    </row>
    <row r="26" spans="1:3" s="10" customFormat="1" x14ac:dyDescent="0.3">
      <c r="A26" s="13" t="s">
        <v>4</v>
      </c>
      <c r="B26" s="24">
        <f>SUM(B14:B25)</f>
        <v>92334799</v>
      </c>
      <c r="C26" s="24">
        <f>SUM(C14:C25)</f>
        <v>92284799</v>
      </c>
    </row>
    <row r="27" spans="1:3" s="30" customFormat="1" x14ac:dyDescent="0.3">
      <c r="B27" s="31"/>
      <c r="C27" s="31"/>
    </row>
    <row r="28" spans="1:3" s="28" customFormat="1" x14ac:dyDescent="0.3">
      <c r="A28" s="28" t="s">
        <v>25</v>
      </c>
      <c r="B28" s="17">
        <v>1162073</v>
      </c>
      <c r="C28" s="17">
        <v>1162073</v>
      </c>
    </row>
    <row r="29" spans="1:3" x14ac:dyDescent="0.3">
      <c r="A29" s="11" t="s">
        <v>16</v>
      </c>
      <c r="B29" s="17"/>
      <c r="C29" s="17"/>
    </row>
    <row r="30" spans="1:3" x14ac:dyDescent="0.3">
      <c r="A30" s="11"/>
      <c r="B30" s="17"/>
      <c r="C30" s="17"/>
    </row>
    <row r="31" spans="1:3" x14ac:dyDescent="0.3">
      <c r="A31" s="11"/>
      <c r="B31" s="17"/>
      <c r="C31" s="17"/>
    </row>
    <row r="32" spans="1:3" s="10" customFormat="1" x14ac:dyDescent="0.3">
      <c r="A32" s="13" t="s">
        <v>5</v>
      </c>
      <c r="B32" s="25">
        <f>SUM(B28:B31)</f>
        <v>1162073</v>
      </c>
      <c r="C32" s="25">
        <f t="shared" ref="C32" si="1">SUM(C28:C31)</f>
        <v>1162073</v>
      </c>
    </row>
    <row r="33" spans="1:4" s="30" customFormat="1" x14ac:dyDescent="0.3">
      <c r="B33" s="32"/>
      <c r="C33" s="32"/>
    </row>
    <row r="34" spans="1:4" x14ac:dyDescent="0.3">
      <c r="A34" s="11" t="s">
        <v>13</v>
      </c>
      <c r="B34" s="19">
        <v>90000</v>
      </c>
      <c r="C34" s="19">
        <v>90000</v>
      </c>
    </row>
    <row r="35" spans="1:4" x14ac:dyDescent="0.3">
      <c r="A35" s="11" t="s">
        <v>14</v>
      </c>
      <c r="B35" s="19">
        <v>22946900</v>
      </c>
      <c r="C35" s="19">
        <v>22946900</v>
      </c>
    </row>
    <row r="36" spans="1:4" x14ac:dyDescent="0.3">
      <c r="A36" s="11" t="s">
        <v>22</v>
      </c>
      <c r="B36" s="19">
        <v>4000000</v>
      </c>
      <c r="C36" s="19">
        <v>0</v>
      </c>
    </row>
    <row r="37" spans="1:4" x14ac:dyDescent="0.3">
      <c r="A37" s="11"/>
      <c r="B37" s="19"/>
      <c r="C37" s="19"/>
    </row>
    <row r="38" spans="1:4" s="10" customFormat="1" x14ac:dyDescent="0.3">
      <c r="A38" s="13" t="s">
        <v>6</v>
      </c>
      <c r="B38" s="25">
        <f t="shared" ref="B38:C38" si="2">SUM(B34:B37)</f>
        <v>27036900</v>
      </c>
      <c r="C38" s="25">
        <f t="shared" si="2"/>
        <v>23036900</v>
      </c>
    </row>
    <row r="39" spans="1:4" s="10" customFormat="1" x14ac:dyDescent="0.3">
      <c r="A39" s="30"/>
      <c r="B39" s="32"/>
      <c r="C39" s="32"/>
    </row>
    <row r="40" spans="1:4" s="10" customFormat="1" x14ac:dyDescent="0.3">
      <c r="A40" s="41" t="s">
        <v>29</v>
      </c>
      <c r="B40" s="43">
        <f>B12+B26+B38</f>
        <v>361115299</v>
      </c>
      <c r="C40" s="43">
        <f>C12+C26+C38</f>
        <v>361535118.19999999</v>
      </c>
    </row>
    <row r="41" spans="1:4" x14ac:dyDescent="0.3">
      <c r="A41" s="11"/>
      <c r="B41" s="19"/>
      <c r="C41" s="19"/>
    </row>
    <row r="42" spans="1:4" x14ac:dyDescent="0.3">
      <c r="A42" s="4" t="s">
        <v>1</v>
      </c>
      <c r="B42" s="16">
        <f>B40+B32</f>
        <v>362277372</v>
      </c>
      <c r="C42" s="16">
        <f>C40+C32</f>
        <v>362697191.19999999</v>
      </c>
      <c r="D42" s="18"/>
    </row>
    <row r="43" spans="1:4" s="14" customFormat="1" x14ac:dyDescent="0.3">
      <c r="A43" s="35"/>
      <c r="B43" s="36"/>
      <c r="C43" s="37"/>
    </row>
    <row r="44" spans="1:4" s="14" customFormat="1" ht="28.8" x14ac:dyDescent="0.3">
      <c r="A44" s="44" t="s">
        <v>31</v>
      </c>
      <c r="B44" s="37">
        <f>31000000+20000000</f>
        <v>51000000</v>
      </c>
      <c r="C44" s="37">
        <v>20000000</v>
      </c>
    </row>
    <row r="45" spans="1:4" s="14" customFormat="1" x14ac:dyDescent="0.3">
      <c r="A45" s="10"/>
      <c r="B45" s="37"/>
      <c r="C45" s="37"/>
    </row>
    <row r="46" spans="1:4" s="14" customFormat="1" x14ac:dyDescent="0.3">
      <c r="A46" s="41" t="s">
        <v>30</v>
      </c>
      <c r="B46" s="42">
        <f>B42+B44</f>
        <v>413277372</v>
      </c>
      <c r="C46" s="42">
        <f>C42+C44</f>
        <v>382697191.19999999</v>
      </c>
    </row>
    <row r="47" spans="1:4" s="28" customFormat="1" x14ac:dyDescent="0.3">
      <c r="A47" s="26"/>
      <c r="B47" s="27"/>
      <c r="C47" s="27"/>
    </row>
    <row r="48" spans="1:4" x14ac:dyDescent="0.3">
      <c r="A48" s="11" t="s">
        <v>11</v>
      </c>
      <c r="B48" s="33">
        <v>92470840</v>
      </c>
      <c r="C48" s="33">
        <v>92370840</v>
      </c>
    </row>
    <row r="49" spans="1:3" x14ac:dyDescent="0.3">
      <c r="A49" s="11" t="s">
        <v>12</v>
      </c>
      <c r="B49" s="20">
        <v>4629000</v>
      </c>
      <c r="C49" s="20">
        <v>5159000</v>
      </c>
    </row>
    <row r="50" spans="1:3" x14ac:dyDescent="0.3">
      <c r="A50" s="11" t="s">
        <v>20</v>
      </c>
      <c r="B50" s="20">
        <v>125186951</v>
      </c>
      <c r="C50" s="20">
        <v>123771437</v>
      </c>
    </row>
    <row r="51" spans="1:3" x14ac:dyDescent="0.3">
      <c r="A51" s="11" t="s">
        <v>13</v>
      </c>
      <c r="B51" s="20">
        <v>3468000</v>
      </c>
      <c r="C51" s="20">
        <v>3468000</v>
      </c>
    </row>
    <row r="52" spans="1:3" x14ac:dyDescent="0.3">
      <c r="A52" s="11" t="s">
        <v>25</v>
      </c>
      <c r="B52" s="20">
        <v>2555000</v>
      </c>
      <c r="C52" s="20">
        <v>2555000</v>
      </c>
    </row>
    <row r="53" spans="1:3" x14ac:dyDescent="0.3">
      <c r="A53" s="11" t="s">
        <v>14</v>
      </c>
      <c r="B53" s="20">
        <v>13204000</v>
      </c>
      <c r="C53" s="20">
        <v>13204000</v>
      </c>
    </row>
    <row r="54" spans="1:3" x14ac:dyDescent="0.3">
      <c r="A54" s="28" t="s">
        <v>24</v>
      </c>
      <c r="B54" s="20">
        <v>200000</v>
      </c>
      <c r="C54" s="20">
        <v>200000</v>
      </c>
    </row>
    <row r="55" spans="1:3" x14ac:dyDescent="0.3">
      <c r="A55" s="11" t="s">
        <v>21</v>
      </c>
      <c r="B55" s="20">
        <v>11574800.66</v>
      </c>
      <c r="C55" s="20">
        <v>11574800.66</v>
      </c>
    </row>
    <row r="56" spans="1:3" x14ac:dyDescent="0.3">
      <c r="A56" s="11" t="s">
        <v>16</v>
      </c>
      <c r="B56" s="20">
        <v>13739840</v>
      </c>
      <c r="C56" s="20">
        <v>13739840</v>
      </c>
    </row>
    <row r="57" spans="1:3" x14ac:dyDescent="0.3">
      <c r="A57" s="11" t="s">
        <v>17</v>
      </c>
      <c r="B57" s="20">
        <v>3680000</v>
      </c>
      <c r="C57" s="20">
        <v>3680000</v>
      </c>
    </row>
    <row r="58" spans="1:3" x14ac:dyDescent="0.3">
      <c r="A58" s="11" t="s">
        <v>22</v>
      </c>
      <c r="B58" s="20">
        <v>2710400</v>
      </c>
      <c r="C58" s="20">
        <v>1405200</v>
      </c>
    </row>
    <row r="59" spans="1:3" x14ac:dyDescent="0.3">
      <c r="A59" s="28" t="s">
        <v>23</v>
      </c>
      <c r="B59" s="20">
        <v>1020000</v>
      </c>
      <c r="C59" s="20">
        <v>1020000</v>
      </c>
    </row>
    <row r="60" spans="1:3" x14ac:dyDescent="0.3">
      <c r="A60" s="11" t="s">
        <v>18</v>
      </c>
      <c r="B60" s="20">
        <v>44197000</v>
      </c>
      <c r="C60" s="20">
        <v>44975500</v>
      </c>
    </row>
    <row r="61" spans="1:3" s="10" customFormat="1" x14ac:dyDescent="0.3">
      <c r="A61" s="12" t="s">
        <v>27</v>
      </c>
      <c r="B61" s="21">
        <f t="shared" ref="B61:C61" si="3">SUM(B48:B60)</f>
        <v>318635831.65999997</v>
      </c>
      <c r="C61" s="21">
        <f t="shared" si="3"/>
        <v>317123617.65999997</v>
      </c>
    </row>
    <row r="62" spans="1:3" s="30" customFormat="1" x14ac:dyDescent="0.3">
      <c r="B62" s="32"/>
      <c r="C62" s="32"/>
    </row>
    <row r="63" spans="1:3" x14ac:dyDescent="0.3">
      <c r="A63" s="11" t="s">
        <v>26</v>
      </c>
      <c r="B63" s="20">
        <f>B40-B61</f>
        <v>42479467.340000033</v>
      </c>
      <c r="C63" s="20">
        <f>C12+C26+C38-C61</f>
        <v>44411500.540000021</v>
      </c>
    </row>
    <row r="64" spans="1:3" x14ac:dyDescent="0.3">
      <c r="A64" s="11" t="s">
        <v>28</v>
      </c>
      <c r="B64" s="20">
        <f>B63/B40*100</f>
        <v>11.763408378884559</v>
      </c>
      <c r="C64" s="20">
        <f>C63/C40*100</f>
        <v>12.284145662284384</v>
      </c>
    </row>
    <row r="65" spans="1:3" x14ac:dyDescent="0.3">
      <c r="B65" s="20"/>
      <c r="C65" s="20"/>
    </row>
    <row r="66" spans="1:3" s="10" customFormat="1" x14ac:dyDescent="0.3">
      <c r="A66" s="12" t="s">
        <v>7</v>
      </c>
      <c r="B66" s="21">
        <f>B46-B61</f>
        <v>94641540.340000033</v>
      </c>
      <c r="C66" s="21">
        <f>C46-C61</f>
        <v>65573573.540000021</v>
      </c>
    </row>
    <row r="67" spans="1:3" x14ac:dyDescent="0.3">
      <c r="B67" s="20"/>
      <c r="C67" s="20"/>
    </row>
    <row r="68" spans="1:3" x14ac:dyDescent="0.3">
      <c r="A68" s="5" t="s">
        <v>2</v>
      </c>
      <c r="B68" s="22">
        <f>B61+B66</f>
        <v>413277372</v>
      </c>
      <c r="C68" s="22">
        <f>C61+C66</f>
        <v>382697191.19999999</v>
      </c>
    </row>
    <row r="71" spans="1:3" x14ac:dyDescent="0.3">
      <c r="A71" s="15" t="s">
        <v>8</v>
      </c>
      <c r="B71" s="3"/>
      <c r="C71" s="3"/>
    </row>
    <row r="72" spans="1:3" ht="14.4" customHeight="1" x14ac:dyDescent="0.3">
      <c r="A72" s="6" t="s">
        <v>9</v>
      </c>
      <c r="B72" s="18">
        <v>0</v>
      </c>
      <c r="C72" s="18">
        <v>0</v>
      </c>
    </row>
    <row r="73" spans="1:3" ht="14.4" customHeight="1" x14ac:dyDescent="0.3">
      <c r="A73" s="6"/>
      <c r="B73" s="18"/>
      <c r="C73" s="18"/>
    </row>
    <row r="74" spans="1:3" ht="14.4" customHeight="1" x14ac:dyDescent="0.3">
      <c r="A74" s="6" t="s">
        <v>10</v>
      </c>
      <c r="B74" s="18">
        <v>556000</v>
      </c>
      <c r="C74" s="18">
        <v>556000</v>
      </c>
    </row>
  </sheetData>
  <pageMargins left="0.70866141732283472" right="0.70866141732283472" top="0.78740157480314965" bottom="0.78740157480314965" header="0.31496062992125984" footer="0.31496062992125984"/>
  <pageSetup paperSize="9" scale="75" fitToHeight="0" orientation="landscape" r:id="rId1"/>
  <headerFooter>
    <oddHeader>&amp;LMěsto Ostrov</oddHeader>
    <oddFooter>&amp;L&amp;P&amp;RZpracovala: Edita Stiborová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2018-09-18T06:47:05Z</dcterms:modified>
</cp:coreProperties>
</file>