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2"/>
  </bookViews>
  <sheets>
    <sheet name="ZUŠ " sheetId="13" r:id="rId1"/>
    <sheet name="ZŠ J_V_Myslbeka" sheetId="12" r:id="rId2"/>
    <sheet name="ZŠ Masarykova" sheetId="11" r:id="rId3"/>
    <sheet name="ZŠ Májová" sheetId="10" r:id="rId4"/>
    <sheet name="MŠ Palackého" sheetId="9" r:id="rId5"/>
    <sheet name="MŠ Masarykova" sheetId="8" r:id="rId6"/>
    <sheet name="MŠ Halasova" sheetId="7" r:id="rId7"/>
    <sheet name="MŠ Krušnohorská" sheetId="6" r:id="rId8"/>
    <sheet name="MěK" sheetId="4" r:id="rId9"/>
    <sheet name="DK Ostrov" sheetId="2" r:id="rId10"/>
    <sheet name="MDDM" sheetId="3" r:id="rId11"/>
    <sheet name="List1" sheetId="1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D6" i="6" l="1"/>
  <c r="D16" i="6" s="1"/>
  <c r="J16" i="6" s="1"/>
  <c r="C16" i="6"/>
  <c r="C6" i="6"/>
  <c r="J8" i="6"/>
  <c r="J9" i="6"/>
  <c r="J10" i="6"/>
  <c r="J11" i="6"/>
  <c r="J12" i="6"/>
  <c r="J13" i="6"/>
  <c r="J14" i="6"/>
  <c r="J15" i="6"/>
  <c r="J19" i="6"/>
  <c r="J20" i="6"/>
  <c r="J21" i="6"/>
  <c r="J22" i="6"/>
  <c r="J23" i="6"/>
  <c r="J25" i="6"/>
  <c r="J7" i="6"/>
  <c r="F79" i="3" l="1"/>
  <c r="F80" i="3"/>
  <c r="F78" i="3"/>
  <c r="F69" i="3"/>
  <c r="F70" i="3"/>
  <c r="F71" i="3"/>
  <c r="F72" i="3"/>
  <c r="F73" i="3"/>
  <c r="F74" i="3"/>
  <c r="F75" i="3"/>
  <c r="F68" i="3"/>
  <c r="E68" i="3"/>
  <c r="E75" i="3"/>
  <c r="D75" i="3"/>
  <c r="C75" i="3"/>
  <c r="D70" i="3"/>
  <c r="D71" i="3"/>
  <c r="D69" i="3"/>
  <c r="F60" i="3"/>
  <c r="F61" i="3"/>
  <c r="F59" i="3"/>
  <c r="E50" i="3"/>
  <c r="F52" i="3"/>
  <c r="F53" i="3"/>
  <c r="F54" i="3"/>
  <c r="F55" i="3"/>
  <c r="F56" i="3"/>
  <c r="F43" i="3" l="1"/>
  <c r="F44" i="3"/>
  <c r="F42" i="3"/>
  <c r="F32" i="3"/>
  <c r="F33" i="3"/>
  <c r="F34" i="3"/>
  <c r="F35" i="3"/>
  <c r="F36" i="3"/>
  <c r="F37" i="3"/>
  <c r="F38" i="3"/>
  <c r="F31" i="3"/>
  <c r="E38" i="3"/>
  <c r="D38" i="3"/>
  <c r="C38" i="3"/>
  <c r="D33" i="3"/>
  <c r="D34" i="3"/>
  <c r="D32" i="3"/>
  <c r="F21" i="3"/>
  <c r="F22" i="3"/>
  <c r="F23" i="3"/>
  <c r="F24" i="3"/>
  <c r="F20" i="3"/>
  <c r="C17" i="3"/>
  <c r="D17" i="3"/>
  <c r="F17" i="3"/>
  <c r="E17" i="3"/>
  <c r="F8" i="3"/>
  <c r="F9" i="3"/>
  <c r="F10" i="3"/>
  <c r="F11" i="3"/>
  <c r="F12" i="3"/>
  <c r="F13" i="3"/>
  <c r="F14" i="3"/>
  <c r="F15" i="3"/>
  <c r="F16" i="3"/>
  <c r="F7" i="3"/>
  <c r="D8" i="3"/>
  <c r="D9" i="3"/>
  <c r="D10" i="3"/>
  <c r="D7" i="3"/>
  <c r="E148" i="2"/>
  <c r="E149" i="2"/>
  <c r="E150" i="2"/>
  <c r="E125" i="2"/>
  <c r="E126" i="2"/>
  <c r="E127" i="2"/>
  <c r="E128" i="2"/>
  <c r="E111" i="2"/>
  <c r="E112" i="2"/>
  <c r="E113" i="2"/>
  <c r="E101" i="2"/>
  <c r="E87" i="2"/>
  <c r="E88" i="2"/>
  <c r="E89" i="2"/>
  <c r="E95" i="2"/>
  <c r="E96" i="2"/>
  <c r="E8" i="2"/>
  <c r="E9" i="2"/>
  <c r="E10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F27" i="4"/>
  <c r="F33" i="4"/>
  <c r="F34" i="4"/>
  <c r="F35" i="4"/>
  <c r="F36" i="4"/>
  <c r="F37" i="4"/>
  <c r="F26" i="4"/>
  <c r="F9" i="4"/>
  <c r="F13" i="4"/>
  <c r="C32" i="4"/>
  <c r="F32" i="4" s="1"/>
  <c r="C31" i="4"/>
  <c r="C30" i="4"/>
  <c r="C29" i="4"/>
  <c r="C28" i="4"/>
  <c r="C27" i="4"/>
  <c r="C26" i="4"/>
  <c r="C8" i="4"/>
  <c r="F8" i="4" s="1"/>
  <c r="C9" i="4"/>
  <c r="C11" i="4"/>
  <c r="F11" i="4" s="1"/>
  <c r="C12" i="4"/>
  <c r="F12" i="4" s="1"/>
  <c r="C13" i="4"/>
  <c r="C15" i="4"/>
  <c r="C16" i="4"/>
  <c r="C17" i="4"/>
  <c r="F17" i="4" s="1"/>
  <c r="C18" i="4"/>
  <c r="F18" i="4" s="1"/>
  <c r="C19" i="4"/>
  <c r="F19" i="4" s="1"/>
  <c r="C20" i="4"/>
  <c r="F20" i="4" s="1"/>
  <c r="C21" i="4"/>
  <c r="C22" i="4"/>
  <c r="F22" i="4" s="1"/>
  <c r="C7" i="4"/>
  <c r="F7" i="4" s="1"/>
  <c r="D6" i="4"/>
  <c r="B6" i="4"/>
  <c r="F21" i="7"/>
  <c r="F22" i="7"/>
  <c r="F23" i="7"/>
  <c r="F24" i="7"/>
  <c r="F25" i="7"/>
  <c r="F27" i="7"/>
  <c r="F20" i="7"/>
  <c r="D21" i="7"/>
  <c r="D22" i="7"/>
  <c r="D23" i="7"/>
  <c r="D24" i="7"/>
  <c r="D25" i="7"/>
  <c r="D27" i="7"/>
  <c r="D20" i="7"/>
  <c r="F7" i="7"/>
  <c r="F8" i="7"/>
  <c r="F9" i="7"/>
  <c r="F10" i="7"/>
  <c r="F11" i="7"/>
  <c r="F12" i="7"/>
  <c r="F13" i="7"/>
  <c r="F14" i="7"/>
  <c r="F15" i="7"/>
  <c r="F16" i="7"/>
  <c r="F17" i="7"/>
  <c r="F6" i="7"/>
  <c r="E6" i="7"/>
  <c r="D6" i="7"/>
  <c r="D7" i="7"/>
  <c r="D8" i="7"/>
  <c r="D9" i="7"/>
  <c r="D10" i="7"/>
  <c r="D11" i="7"/>
  <c r="D12" i="7"/>
  <c r="D13" i="7"/>
  <c r="D14" i="7"/>
  <c r="D15" i="7"/>
  <c r="D16" i="7"/>
  <c r="D17" i="7"/>
  <c r="C6" i="7"/>
  <c r="D6" i="11"/>
  <c r="E6" i="11"/>
  <c r="C6" i="11"/>
  <c r="F7" i="11"/>
  <c r="F30" i="12"/>
  <c r="F31" i="12"/>
  <c r="F32" i="12"/>
  <c r="F33" i="12"/>
  <c r="F34" i="12"/>
  <c r="F35" i="12"/>
  <c r="F36" i="12"/>
  <c r="F37" i="12"/>
  <c r="F38" i="12"/>
  <c r="F40" i="12"/>
  <c r="F29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6" i="12"/>
  <c r="E6" i="12"/>
  <c r="D6" i="12"/>
  <c r="C6" i="12"/>
  <c r="C6" i="4" l="1"/>
  <c r="F6" i="4" s="1"/>
  <c r="F20" i="8"/>
  <c r="F21" i="8"/>
  <c r="F22" i="8"/>
  <c r="F23" i="8"/>
  <c r="F24" i="8"/>
  <c r="F26" i="8"/>
  <c r="F8" i="8"/>
  <c r="F9" i="8"/>
  <c r="F10" i="8"/>
  <c r="F11" i="8"/>
  <c r="F12" i="8"/>
  <c r="F13" i="8"/>
  <c r="F14" i="8"/>
  <c r="F15" i="8"/>
  <c r="F16" i="8"/>
  <c r="F17" i="8"/>
  <c r="F7" i="8"/>
  <c r="E7" i="8"/>
  <c r="D7" i="8"/>
  <c r="C7" i="8"/>
  <c r="F24" i="9"/>
  <c r="F25" i="9"/>
  <c r="F26" i="9"/>
  <c r="F27" i="9"/>
  <c r="F28" i="9"/>
  <c r="F29" i="9"/>
  <c r="F30" i="9"/>
  <c r="F31" i="9"/>
  <c r="F23" i="9"/>
  <c r="F8" i="9"/>
  <c r="F11" i="9"/>
  <c r="F12" i="9"/>
  <c r="F13" i="9"/>
  <c r="F14" i="9"/>
  <c r="F15" i="9"/>
  <c r="F16" i="9"/>
  <c r="F17" i="9"/>
  <c r="F18" i="9"/>
  <c r="F19" i="9"/>
  <c r="D8" i="9"/>
  <c r="D9" i="9"/>
  <c r="F9" i="9" s="1"/>
  <c r="D10" i="9"/>
  <c r="F10" i="9" s="1"/>
  <c r="D7" i="9"/>
  <c r="F7" i="9" s="1"/>
  <c r="E6" i="9"/>
  <c r="F6" i="9" s="1"/>
  <c r="F26" i="10"/>
  <c r="F27" i="10"/>
  <c r="F28" i="10"/>
  <c r="F29" i="10"/>
  <c r="F30" i="10"/>
  <c r="F31" i="10"/>
  <c r="F25" i="10"/>
  <c r="F22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E6" i="10"/>
  <c r="D8" i="10"/>
  <c r="D9" i="10"/>
  <c r="D7" i="10"/>
  <c r="F6" i="10"/>
  <c r="F42" i="11"/>
  <c r="F41" i="11"/>
  <c r="F36" i="11"/>
  <c r="F37" i="11"/>
  <c r="F35" i="11"/>
  <c r="F24" i="11"/>
  <c r="F25" i="11"/>
  <c r="F26" i="11"/>
  <c r="F28" i="11"/>
  <c r="F23" i="11"/>
  <c r="F9" i="11"/>
  <c r="F10" i="11"/>
  <c r="F8" i="11"/>
  <c r="D9" i="11"/>
  <c r="D10" i="11"/>
  <c r="D8" i="11"/>
  <c r="F11" i="11"/>
  <c r="F12" i="11"/>
  <c r="F13" i="11"/>
  <c r="F14" i="11"/>
  <c r="F15" i="11"/>
  <c r="F16" i="11"/>
  <c r="F17" i="11"/>
  <c r="F18" i="11"/>
  <c r="F6" i="11"/>
  <c r="D26" i="10"/>
  <c r="D27" i="10"/>
  <c r="D28" i="10"/>
  <c r="D29" i="10"/>
  <c r="D30" i="10"/>
  <c r="D25" i="10"/>
  <c r="D11" i="10"/>
  <c r="D12" i="10"/>
  <c r="D13" i="10"/>
  <c r="D14" i="10"/>
  <c r="D15" i="10"/>
  <c r="D16" i="10"/>
  <c r="D17" i="10"/>
  <c r="D18" i="10"/>
  <c r="D19" i="10"/>
  <c r="D20" i="10"/>
  <c r="D21" i="10"/>
  <c r="D10" i="10"/>
  <c r="D6" i="10"/>
  <c r="D42" i="11"/>
  <c r="D41" i="11"/>
  <c r="D36" i="11"/>
  <c r="D37" i="11"/>
  <c r="D35" i="11"/>
  <c r="D24" i="11"/>
  <c r="D25" i="11"/>
  <c r="D26" i="11"/>
  <c r="D28" i="11"/>
  <c r="D23" i="11"/>
  <c r="D11" i="11"/>
  <c r="D12" i="11"/>
  <c r="D13" i="11"/>
  <c r="D14" i="11"/>
  <c r="D15" i="11"/>
  <c r="D16" i="11"/>
  <c r="D17" i="11"/>
  <c r="D18" i="11"/>
  <c r="D29" i="12"/>
  <c r="F25" i="13"/>
  <c r="F27" i="13"/>
  <c r="E30" i="13"/>
  <c r="D24" i="13"/>
  <c r="F24" i="13" s="1"/>
  <c r="D26" i="13"/>
  <c r="F26" i="13" s="1"/>
  <c r="D27" i="13"/>
  <c r="D28" i="13"/>
  <c r="F28" i="13" s="1"/>
  <c r="D29" i="13"/>
  <c r="F29" i="13" s="1"/>
  <c r="D23" i="13"/>
  <c r="D30" i="13" s="1"/>
  <c r="F30" i="13" s="1"/>
  <c r="F11" i="13"/>
  <c r="F12" i="13"/>
  <c r="F13" i="13"/>
  <c r="F15" i="13"/>
  <c r="F16" i="13"/>
  <c r="F17" i="13"/>
  <c r="F19" i="13"/>
  <c r="F8" i="13"/>
  <c r="E20" i="13"/>
  <c r="D9" i="13"/>
  <c r="F9" i="13" s="1"/>
  <c r="D10" i="13"/>
  <c r="F10" i="13" s="1"/>
  <c r="D11" i="13"/>
  <c r="D12" i="13"/>
  <c r="D20" i="13" s="1"/>
  <c r="D13" i="13"/>
  <c r="D14" i="13"/>
  <c r="F14" i="13" s="1"/>
  <c r="D15" i="13"/>
  <c r="D16" i="13"/>
  <c r="D17" i="13"/>
  <c r="D18" i="13"/>
  <c r="F18" i="13" s="1"/>
  <c r="D19" i="13"/>
  <c r="D8" i="13"/>
  <c r="C30" i="13"/>
  <c r="C20" i="13"/>
  <c r="C26" i="12"/>
  <c r="F23" i="13" l="1"/>
  <c r="F20" i="13"/>
  <c r="E42" i="11"/>
  <c r="C42" i="11"/>
  <c r="E37" i="11"/>
  <c r="C37" i="11"/>
  <c r="E28" i="11"/>
  <c r="C28" i="11"/>
  <c r="C19" i="11"/>
  <c r="D19" i="11" s="1"/>
  <c r="F19" i="11" s="1"/>
  <c r="E31" i="10" l="1"/>
  <c r="D31" i="10"/>
  <c r="C31" i="10"/>
  <c r="E22" i="10"/>
  <c r="D22" i="10"/>
  <c r="C22" i="10"/>
  <c r="E32" i="9"/>
  <c r="D32" i="9"/>
  <c r="C32" i="9"/>
  <c r="E20" i="9"/>
  <c r="D20" i="9"/>
  <c r="C20" i="9"/>
  <c r="E26" i="8"/>
  <c r="D26" i="8"/>
  <c r="C26" i="8"/>
  <c r="E17" i="8"/>
  <c r="D17" i="8"/>
  <c r="C17" i="8"/>
  <c r="F20" i="9" l="1"/>
  <c r="F32" i="9"/>
  <c r="E27" i="7"/>
  <c r="C27" i="7"/>
  <c r="E17" i="7"/>
  <c r="C17" i="7"/>
  <c r="E25" i="6"/>
  <c r="D25" i="6"/>
  <c r="C25" i="6"/>
  <c r="E16" i="6"/>
  <c r="B10" i="4"/>
  <c r="C10" i="4" s="1"/>
  <c r="F10" i="4" s="1"/>
  <c r="B14" i="4"/>
  <c r="C14" i="4" s="1"/>
  <c r="F14" i="4" s="1"/>
  <c r="D23" i="4"/>
  <c r="B38" i="4"/>
  <c r="C38" i="4"/>
  <c r="D38" i="4"/>
  <c r="F38" i="4" s="1"/>
  <c r="E80" i="3"/>
  <c r="D80" i="3"/>
  <c r="C80" i="3"/>
  <c r="E61" i="3"/>
  <c r="D61" i="3"/>
  <c r="C61" i="3"/>
  <c r="E56" i="3"/>
  <c r="D56" i="3"/>
  <c r="C56" i="3"/>
  <c r="E44" i="3"/>
  <c r="D44" i="3"/>
  <c r="C44" i="3"/>
  <c r="E24" i="3"/>
  <c r="D24" i="3"/>
  <c r="C24" i="3"/>
  <c r="C154" i="2"/>
  <c r="B154" i="2"/>
  <c r="C151" i="2"/>
  <c r="B151" i="2"/>
  <c r="D147" i="2"/>
  <c r="E147" i="2" s="1"/>
  <c r="C144" i="2"/>
  <c r="B144" i="2"/>
  <c r="D143" i="2"/>
  <c r="E143" i="2" s="1"/>
  <c r="D142" i="2"/>
  <c r="E142" i="2" s="1"/>
  <c r="D141" i="2"/>
  <c r="E141" i="2" s="1"/>
  <c r="D140" i="2"/>
  <c r="E140" i="2" s="1"/>
  <c r="D139" i="2"/>
  <c r="E139" i="2" s="1"/>
  <c r="D138" i="2"/>
  <c r="E138" i="2" s="1"/>
  <c r="D137" i="2"/>
  <c r="E137" i="2" s="1"/>
  <c r="D136" i="2"/>
  <c r="E136" i="2" s="1"/>
  <c r="C129" i="2"/>
  <c r="B129" i="2"/>
  <c r="D124" i="2"/>
  <c r="E124" i="2" s="1"/>
  <c r="D123" i="2"/>
  <c r="E123" i="2" s="1"/>
  <c r="C120" i="2"/>
  <c r="B120" i="2"/>
  <c r="D119" i="2"/>
  <c r="E119" i="2" s="1"/>
  <c r="D118" i="2"/>
  <c r="E118" i="2" s="1"/>
  <c r="D117" i="2"/>
  <c r="E117" i="2" s="1"/>
  <c r="D116" i="2"/>
  <c r="E116" i="2" s="1"/>
  <c r="D115" i="2"/>
  <c r="D114" i="2"/>
  <c r="E114" i="2" s="1"/>
  <c r="D110" i="2"/>
  <c r="E110" i="2" s="1"/>
  <c r="C103" i="2"/>
  <c r="B103" i="2"/>
  <c r="D102" i="2"/>
  <c r="E102" i="2" s="1"/>
  <c r="D100" i="2"/>
  <c r="E100" i="2" s="1"/>
  <c r="C97" i="2"/>
  <c r="B97" i="2"/>
  <c r="D94" i="2"/>
  <c r="E94" i="2" s="1"/>
  <c r="D93" i="2"/>
  <c r="E93" i="2" s="1"/>
  <c r="D92" i="2"/>
  <c r="E92" i="2" s="1"/>
  <c r="D91" i="2"/>
  <c r="E91" i="2" s="1"/>
  <c r="D90" i="2"/>
  <c r="E90" i="2" s="1"/>
  <c r="D86" i="2"/>
  <c r="E86" i="2" s="1"/>
  <c r="C65" i="2"/>
  <c r="B65" i="2"/>
  <c r="D36" i="2"/>
  <c r="E36" i="2" s="1"/>
  <c r="C23" i="2"/>
  <c r="B23" i="2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7" i="2"/>
  <c r="E7" i="2" s="1"/>
  <c r="D103" i="2" l="1"/>
  <c r="E103" i="2" s="1"/>
  <c r="D129" i="2"/>
  <c r="E129" i="2" s="1"/>
  <c r="B23" i="4"/>
  <c r="C23" i="4" s="1"/>
  <c r="F23" i="4" s="1"/>
  <c r="D97" i="2"/>
  <c r="E97" i="2" s="1"/>
  <c r="D120" i="2"/>
  <c r="E120" i="2" s="1"/>
  <c r="D23" i="2"/>
  <c r="E23" i="2" s="1"/>
  <c r="D65" i="2"/>
  <c r="E65" i="2" s="1"/>
  <c r="D144" i="2"/>
  <c r="E144" i="2" s="1"/>
  <c r="D154" i="2"/>
  <c r="E154" i="2" s="1"/>
  <c r="D151" i="2"/>
  <c r="E151" i="2" s="1"/>
</calcChain>
</file>

<file path=xl/sharedStrings.xml><?xml version="1.0" encoding="utf-8"?>
<sst xmlns="http://schemas.openxmlformats.org/spreadsheetml/2006/main" count="555" uniqueCount="253">
  <si>
    <t>Dům kultury Ostrov</t>
  </si>
  <si>
    <t>Hlavní budova</t>
  </si>
  <si>
    <t xml:space="preserve">Náklady </t>
  </si>
  <si>
    <t>Schválený rozpočet 2018</t>
  </si>
  <si>
    <t>Upravený rozpočet</t>
  </si>
  <si>
    <t>%</t>
  </si>
  <si>
    <t>Energie</t>
  </si>
  <si>
    <t>Elektrická energie</t>
  </si>
  <si>
    <t>Vodné a stočné</t>
  </si>
  <si>
    <t>Pára a ohřev</t>
  </si>
  <si>
    <t>Oprava a udržování</t>
  </si>
  <si>
    <t>Materiál</t>
  </si>
  <si>
    <t>Náklady na zajištění  služeb</t>
  </si>
  <si>
    <t>Jiné ostatní náklady</t>
  </si>
  <si>
    <t>Mzdové náklady</t>
  </si>
  <si>
    <t>Destinační management</t>
  </si>
  <si>
    <t>Odpisy</t>
  </si>
  <si>
    <t>INCITY (kulturní kalendář)</t>
  </si>
  <si>
    <t>FOH</t>
  </si>
  <si>
    <t>Kulturní akce DK a na Mírovém náměstí</t>
  </si>
  <si>
    <t>Kulturní akce v Zámeckém parku</t>
  </si>
  <si>
    <t xml:space="preserve">Použití RF </t>
  </si>
  <si>
    <t>Celkem náklady</t>
  </si>
  <si>
    <t xml:space="preserve">Výnosy  </t>
  </si>
  <si>
    <t>Příspěvek zřizovatele</t>
  </si>
  <si>
    <t>Tržby z prodeje služeb</t>
  </si>
  <si>
    <t>Jiné ostatní výnosy</t>
  </si>
  <si>
    <t>Plánované zapojení  investičního fondu</t>
  </si>
  <si>
    <t>Oprávka schválené investice</t>
  </si>
  <si>
    <t>Příspěvek na kulturní kalendář Ostrov</t>
  </si>
  <si>
    <t>Dotace MK na DFTF</t>
  </si>
  <si>
    <t>Publikace   FOH</t>
  </si>
  <si>
    <t>Příspěvek  KOVÁŘSKÉ    SYMPOZIUM</t>
  </si>
  <si>
    <t>Příspěvek zřizovatele - DFTF OH</t>
  </si>
  <si>
    <t>Přísp. na rozsvěcení vánoč. stromu</t>
  </si>
  <si>
    <t>Přísp. na slavnosti na náměstí, Ostrovské trhy</t>
  </si>
  <si>
    <t>Příspěvek na akce "Kultura v Točně"</t>
  </si>
  <si>
    <t>Příspěvek na Michaelskou pouť</t>
  </si>
  <si>
    <t>Příspěvek na koncerty pop, rock  a metal</t>
  </si>
  <si>
    <t>Příspěvek na Mezinárodní folkl. Festival</t>
  </si>
  <si>
    <t>Příspěvek na Jazzovou scénu</t>
  </si>
  <si>
    <t>Příspěvek na Dětská divadla</t>
  </si>
  <si>
    <t>Příspěvek na akci "Letní kino"</t>
  </si>
  <si>
    <t>Ples města Ostrov</t>
  </si>
  <si>
    <t xml:space="preserve">Příspěvek Ostrofcon </t>
  </si>
  <si>
    <t>Příspěvek   Ples sportovců</t>
  </si>
  <si>
    <t>Příspěvek na Studenstký majáles</t>
  </si>
  <si>
    <t>Den pro Ostrov/Městské slavnosti</t>
  </si>
  <si>
    <t>Příspěvek Zámecká divadla</t>
  </si>
  <si>
    <t>Příspěvek TV Šlágr/Večer s dechovkou</t>
  </si>
  <si>
    <t xml:space="preserve">Použití fondů </t>
  </si>
  <si>
    <t>Výnosy  celkem</t>
  </si>
  <si>
    <t>DK - Stará radnice</t>
  </si>
  <si>
    <t>Náklady</t>
  </si>
  <si>
    <t xml:space="preserve">Vodné </t>
  </si>
  <si>
    <t>Plyn</t>
  </si>
  <si>
    <t>Náklady na zajiš. služeb</t>
  </si>
  <si>
    <t>Odpisy -kamerový  systém</t>
  </si>
  <si>
    <t>Kamerový systém (použití FI)</t>
  </si>
  <si>
    <t>Náklady celkem</t>
  </si>
  <si>
    <t>Výnosy celkem</t>
  </si>
  <si>
    <t>DK - Klášter</t>
  </si>
  <si>
    <t>Náklady na zajištění služeb</t>
  </si>
  <si>
    <t>Kulturní akce - Klášter</t>
  </si>
  <si>
    <t>hudební sezóna-klášter</t>
  </si>
  <si>
    <t>historický piknik</t>
  </si>
  <si>
    <t>Velký vánoční koncert DK a města Ostrov</t>
  </si>
  <si>
    <t>zážitkové prohlídky</t>
  </si>
  <si>
    <t>DK - Zámek</t>
  </si>
  <si>
    <t xml:space="preserve">DK- akce pohledová zeď </t>
  </si>
  <si>
    <t>DK- projekty DVORANA, výstavní činnost</t>
  </si>
  <si>
    <t>DK- Stříbrná stezka</t>
  </si>
  <si>
    <t xml:space="preserve">DK - akce pohledová zeď </t>
  </si>
  <si>
    <t>DK - projekty DVORANA, výstavní činnost</t>
  </si>
  <si>
    <t>DK-příspěvek na zámek - Stříbrná stezka</t>
  </si>
  <si>
    <t xml:space="preserve">Příspěvek zřizovatele celkem </t>
  </si>
  <si>
    <t>Rozpočet příspěvkové organizace na rok 2018</t>
  </si>
  <si>
    <t>Městský dům dětí a mládeže Ostrov, příspěvková organizace</t>
  </si>
  <si>
    <t>HLAVNÍ  BUDOVA</t>
  </si>
  <si>
    <t>1.Q 2018</t>
  </si>
  <si>
    <t>Schválený</t>
  </si>
  <si>
    <t xml:space="preserve">Upravený </t>
  </si>
  <si>
    <t>Čerpání</t>
  </si>
  <si>
    <t xml:space="preserve"> rozpočt</t>
  </si>
  <si>
    <t>čerpání</t>
  </si>
  <si>
    <t>Ostatní náklady</t>
  </si>
  <si>
    <t>OON+mzdy</t>
  </si>
  <si>
    <t>Oprávka schváleného nákupu</t>
  </si>
  <si>
    <t>Účast mažoretek na mistrovstvích</t>
  </si>
  <si>
    <t>Výnosy</t>
  </si>
  <si>
    <t>Jiné výnosy</t>
  </si>
  <si>
    <t>Poplatky od rodičů</t>
  </si>
  <si>
    <t>MDDM - EKOCENTRUM</t>
  </si>
  <si>
    <t xml:space="preserve">Energie                            </t>
  </si>
  <si>
    <t>Opravy</t>
  </si>
  <si>
    <t>HŘIŠTĚ a DĚTSKÁ  LETNÍ  SCÉNA</t>
  </si>
  <si>
    <t>rozpočt</t>
  </si>
  <si>
    <t xml:space="preserve">Energie                                     </t>
  </si>
  <si>
    <t>elektrická energie          35 000</t>
  </si>
  <si>
    <t>vodné a stočné               17 000</t>
  </si>
  <si>
    <r>
      <rPr>
        <b/>
        <sz val="10"/>
        <rFont val="Times New Roman"/>
        <family val="1"/>
        <charset val="238"/>
      </rPr>
      <t>Mzdové prostředky</t>
    </r>
    <r>
      <rPr>
        <sz val="10"/>
        <rFont val="Times New Roman"/>
        <family val="1"/>
        <charset val="238"/>
      </rPr>
      <t xml:space="preserve"> (hřiště,netr.sporty)</t>
    </r>
  </si>
  <si>
    <t>Ostatní náklady - hřiště</t>
  </si>
  <si>
    <t>Opravy a údržba</t>
  </si>
  <si>
    <t>Úplata za využívání hřiště</t>
  </si>
  <si>
    <t>ZIMNÍ  STADION</t>
  </si>
  <si>
    <t xml:space="preserve">Energie                       </t>
  </si>
  <si>
    <t>Elektrická energie            1 485 000</t>
  </si>
  <si>
    <t>Pára a ohřev                       750 000</t>
  </si>
  <si>
    <t>vodné, stočné                      135 000</t>
  </si>
  <si>
    <t>Mzdové prostředky</t>
  </si>
  <si>
    <t>Sport. služby celkem</t>
  </si>
  <si>
    <t>včetně kroniky, včetně stravného</t>
  </si>
  <si>
    <t>Příspěvek na Loučení s prázdninami</t>
  </si>
  <si>
    <t>Příspěvek na Počítačové hodiny pro starší</t>
  </si>
  <si>
    <t>Příspěvek na doprovodnou akci DFTF OH</t>
  </si>
  <si>
    <t>Ostatní výnosy</t>
  </si>
  <si>
    <t>Investiční transfer - odpisy</t>
  </si>
  <si>
    <t>Knihovnický tábor</t>
  </si>
  <si>
    <t>Úřad práce</t>
  </si>
  <si>
    <t>Schválené zapojení RF</t>
  </si>
  <si>
    <t>Servis knih. systémů</t>
  </si>
  <si>
    <t>Půjčovné, pokuty</t>
  </si>
  <si>
    <t>dlouhodobá nemocnost</t>
  </si>
  <si>
    <t>Mzdy a odvody</t>
  </si>
  <si>
    <t>Příspěvek na stravné zaměstnanců</t>
  </si>
  <si>
    <t>Loučení s prázdninami</t>
  </si>
  <si>
    <t>Počítačové hodiny pro starší</t>
  </si>
  <si>
    <t>Doprovodná akce k DFTF OH</t>
  </si>
  <si>
    <t>Zapojení RF</t>
  </si>
  <si>
    <t>Kronika</t>
  </si>
  <si>
    <t>opravy a udržování</t>
  </si>
  <si>
    <t xml:space="preserve">Odpisy </t>
  </si>
  <si>
    <t xml:space="preserve">pára, ohřev </t>
  </si>
  <si>
    <t xml:space="preserve">vodné, stočné </t>
  </si>
  <si>
    <t>rozpis rozpočtu</t>
  </si>
  <si>
    <t>Poznámka</t>
  </si>
  <si>
    <t>Městská knihovna Ostrov, příspěvková organizace</t>
  </si>
  <si>
    <t>Schválený rozpočet příspěvkové organizace na rok 2018</t>
  </si>
  <si>
    <t>Mateřská škola Ostrov, Krušnohorská 766, příspěvková organizace</t>
  </si>
  <si>
    <t xml:space="preserve">plyn  </t>
  </si>
  <si>
    <t>odhad ze záloh</t>
  </si>
  <si>
    <t xml:space="preserve">vodné, stočné  </t>
  </si>
  <si>
    <t xml:space="preserve">pára, ohřev  </t>
  </si>
  <si>
    <t>Velké opravy</t>
  </si>
  <si>
    <t>Vybavení a údržba zahrady</t>
  </si>
  <si>
    <t>oprava vyúč.tepla 2017</t>
  </si>
  <si>
    <t xml:space="preserve">zelený řádek:příspěvek zřizovatele </t>
  </si>
  <si>
    <t xml:space="preserve"> Mateřská škola Ostrov, Halasova 765, příspěvková organizace</t>
  </si>
  <si>
    <t>Oprávka schváleného inv. nákupu</t>
  </si>
  <si>
    <t>Zapojení rezerního fondu</t>
  </si>
  <si>
    <t>Hospodářský výsledek</t>
  </si>
  <si>
    <t xml:space="preserve"> Mateřská škola Ostrov, Masarykova 1195, příspěvková organizace</t>
  </si>
  <si>
    <t>Vybavení a údr.zahrady</t>
  </si>
  <si>
    <t>Slevy z úplaty</t>
  </si>
  <si>
    <t>Rozpočet příspěvkové organizace 2018</t>
  </si>
  <si>
    <t>Mateřská škola Ostrov, Palackého 1045, příspěvková organizace, 363 01 Ostrov</t>
  </si>
  <si>
    <t>Opravy a udržování</t>
  </si>
  <si>
    <t>Oprávky schválené investice</t>
  </si>
  <si>
    <t>Příspěvek 60ti leté výročí MŠ</t>
  </si>
  <si>
    <t>Zapojení investičního fondu</t>
  </si>
  <si>
    <t xml:space="preserve">Zapojení rezervního fondu </t>
  </si>
  <si>
    <t>Vybavení a udr. Zahrady</t>
  </si>
  <si>
    <t>Zapojení fondů</t>
  </si>
  <si>
    <t>Zapojení rezervního fondu</t>
  </si>
  <si>
    <t>Legenda:</t>
  </si>
  <si>
    <t>Rozpočet příspěvkové organizace na rok 2017</t>
  </si>
  <si>
    <t>Základní škola Ostrov, Májová 997,příspěvková organizace</t>
  </si>
  <si>
    <t>1.Q</t>
  </si>
  <si>
    <t>Paušál na energie  - Scolarest</t>
  </si>
  <si>
    <t>Oprávka schváleného invest. nák.</t>
  </si>
  <si>
    <t>Hřiště</t>
  </si>
  <si>
    <t>Provoz PC</t>
  </si>
  <si>
    <t>Vybavení tříd/plavecký výcvik žáků</t>
  </si>
  <si>
    <t>Prevence rizik. jevů vč. sebeobrany</t>
  </si>
  <si>
    <t>Oslavy 60. Let výročí otevření školy</t>
  </si>
  <si>
    <t>Oslavy 60.let výročí otevření školy</t>
  </si>
  <si>
    <t>Školní psycholog</t>
  </si>
  <si>
    <t>Příspěvek zřizovatele vč. stravného z.</t>
  </si>
  <si>
    <t>Oprávka schváleného invest. nákupu</t>
  </si>
  <si>
    <t>Oslavy 60.let výročí otevření skoly</t>
  </si>
  <si>
    <t>Paušál energie Scolarest</t>
  </si>
  <si>
    <t>Poznámka: Zapojení RF na dočasný nesoulad mezi N a V ve výši 222.809,08 Kč</t>
  </si>
  <si>
    <t xml:space="preserve"> Základní škola Ostrov, Masarykova 1289, příspěvková organizace</t>
  </si>
  <si>
    <t>Provoz bazénu</t>
  </si>
  <si>
    <t>Bezpečnost školy - sebeobrana</t>
  </si>
  <si>
    <t>Přeshraniční žákovské akce</t>
  </si>
  <si>
    <t>Schválený rozpis rozpočtu</t>
  </si>
  <si>
    <t>Upravený rozpis rozpočtu</t>
  </si>
  <si>
    <t>Čerpání 1.Q</t>
  </si>
  <si>
    <t>%       čerpání</t>
  </si>
  <si>
    <t>Příspěvek zřizovatele vč. stravného</t>
  </si>
  <si>
    <t>Příspěvek přehraniční žákovské akce</t>
  </si>
  <si>
    <t>Schválené zapojení rezervního fondu</t>
  </si>
  <si>
    <t>ATLETICKÝ STADION</t>
  </si>
  <si>
    <t>Náklady na provoz Atletického stadionu</t>
  </si>
  <si>
    <t xml:space="preserve">Příspěvek zřizovatele </t>
  </si>
  <si>
    <t>Základní škola a Mateřská škola Ostrov,Myslbekova 996,příspěvková organizace</t>
  </si>
  <si>
    <t xml:space="preserve"> rozpočet</t>
  </si>
  <si>
    <t>Provoz  PC</t>
  </si>
  <si>
    <t>Hřiště+zahrada ZŠ</t>
  </si>
  <si>
    <t>Účast žáků na vědomostních a sport. soutěží</t>
  </si>
  <si>
    <t>Velké opravy v MŠ</t>
  </si>
  <si>
    <t>Vybavení a údr. zahrady MŠ</t>
  </si>
  <si>
    <t>Partnerské zahraniční aktivity</t>
  </si>
  <si>
    <t>Příspěvek na speciální didakt. pomůcky</t>
  </si>
  <si>
    <t>Plavecký výcvik žáků</t>
  </si>
  <si>
    <t>Podpora inkluzivního vzdělávání</t>
  </si>
  <si>
    <t>Příspěvek-školní psycholog</t>
  </si>
  <si>
    <t>Vybavení a údržba zahrady MŠ</t>
  </si>
  <si>
    <t>Příspěvek na účast žáků na vědomost. a sport. soutěží</t>
  </si>
  <si>
    <t>Poplatky od rodičů - MŠ</t>
  </si>
  <si>
    <t>Poplatky od rodičů - ŠD</t>
  </si>
  <si>
    <t xml:space="preserve">                                                                Výnosy celkem</t>
  </si>
  <si>
    <t>El. energie</t>
  </si>
  <si>
    <t>Vodné, stočné</t>
  </si>
  <si>
    <t>Teplo a TVU</t>
  </si>
  <si>
    <t>Služby, ost. nákl.</t>
  </si>
  <si>
    <t>Účast žáků na festivalech a soutěžích</t>
  </si>
  <si>
    <t>Příspěvek na výuku seniorů</t>
  </si>
  <si>
    <t>Festival hudebních souborů</t>
  </si>
  <si>
    <t>Školné</t>
  </si>
  <si>
    <t>Příspěvek - vzdělávání seniorů</t>
  </si>
  <si>
    <t>Účást žáků na festivalech a soutěží</t>
  </si>
  <si>
    <t>Příspěvek na Ostrovské soukání</t>
  </si>
  <si>
    <t>Základní umělecká škola Ostrov, příspěvková organizace</t>
  </si>
  <si>
    <t>Schválený rozpočet                 2018</t>
  </si>
  <si>
    <t>Upravený rozpočet                 2018</t>
  </si>
  <si>
    <t>%                čerpání</t>
  </si>
  <si>
    <t>Příspěvek zřizovatele: 1 172 148</t>
  </si>
  <si>
    <t>Finanční prostředky odesílané na základě žádosti PO v okamžiku realizace</t>
  </si>
  <si>
    <t>vodné, stočné</t>
  </si>
  <si>
    <t>elektřina</t>
  </si>
  <si>
    <t xml:space="preserve">elektrická energie </t>
  </si>
  <si>
    <t xml:space="preserve">vodné, stočné    </t>
  </si>
  <si>
    <t xml:space="preserve">pára, ohřev       </t>
  </si>
  <si>
    <t>pára, ohřev</t>
  </si>
  <si>
    <t xml:space="preserve">Energie                                  </t>
  </si>
  <si>
    <t>plyn</t>
  </si>
  <si>
    <t xml:space="preserve">elektřina </t>
  </si>
  <si>
    <t xml:space="preserve">Energie </t>
  </si>
  <si>
    <r>
      <t>Odpisy</t>
    </r>
    <r>
      <rPr>
        <b/>
        <sz val="8"/>
        <rFont val="Times New Roman CE"/>
        <charset val="238"/>
      </rPr>
      <t xml:space="preserve"> </t>
    </r>
    <r>
      <rPr>
        <b/>
        <i/>
        <sz val="8"/>
        <rFont val="Times New Roman CE"/>
        <charset val="238"/>
      </rPr>
      <t xml:space="preserve"> </t>
    </r>
  </si>
  <si>
    <t>% čerpání</t>
  </si>
  <si>
    <t xml:space="preserve">Elektrická energie      </t>
  </si>
  <si>
    <t xml:space="preserve">Pára a ohřev            </t>
  </si>
  <si>
    <t xml:space="preserve">Vodné           </t>
  </si>
  <si>
    <t xml:space="preserve">Elektrická energie                        </t>
  </si>
  <si>
    <t xml:space="preserve">Plyn                                               </t>
  </si>
  <si>
    <t xml:space="preserve">Vodné, stočné                                </t>
  </si>
  <si>
    <t>Čerpání 1. Q</t>
  </si>
  <si>
    <r>
      <t xml:space="preserve"> </t>
    </r>
    <r>
      <rPr>
        <i/>
        <sz val="9"/>
        <rFont val="Times New Roman CE"/>
        <charset val="238"/>
      </rPr>
      <t xml:space="preserve">elektřina  </t>
    </r>
  </si>
  <si>
    <t>1. Q</t>
  </si>
  <si>
    <t>Čerpání  1. Q</t>
  </si>
  <si>
    <r>
      <t xml:space="preserve"> </t>
    </r>
    <r>
      <rPr>
        <i/>
        <sz val="10"/>
        <rFont val="Times New Roman CE"/>
        <family val="1"/>
        <charset val="238"/>
      </rPr>
      <t xml:space="preserve">elektřina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</si>
</sst>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"/>
    <numFmt numFmtId="166" formatCode="#,##0.00_ ;\-#,##0.00\ "/>
  </numFmts>
  <fonts count="69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Times New Roman"/>
      <family val="1"/>
      <charset val="238"/>
    </font>
    <font>
      <u/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i/>
      <sz val="10"/>
      <color indexed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4"/>
      <name val="Arial CE"/>
      <charset val="238"/>
    </font>
    <font>
      <b/>
      <i/>
      <sz val="12"/>
      <color indexed="12"/>
      <name val="Times New Roman CE"/>
      <family val="1"/>
      <charset val="238"/>
    </font>
    <font>
      <i/>
      <sz val="9"/>
      <name val="Times New Roman CE"/>
      <charset val="238"/>
    </font>
    <font>
      <i/>
      <sz val="10"/>
      <name val="Times New Roman CE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16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10"/>
      <color theme="1" tint="0.34998626667073579"/>
      <name val="Times New Roman CE"/>
      <charset val="238"/>
    </font>
    <font>
      <b/>
      <i/>
      <sz val="10"/>
      <name val="Times New Roman CE"/>
      <charset val="238"/>
    </font>
    <font>
      <b/>
      <sz val="14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sz val="12"/>
      <name val="Times New Roman"/>
      <family val="1"/>
      <charset val="238"/>
    </font>
    <font>
      <b/>
      <sz val="10"/>
      <color theme="1" tint="0.14999847407452621"/>
      <name val="Times New Roman CE"/>
      <charset val="238"/>
    </font>
    <font>
      <b/>
      <sz val="10"/>
      <color theme="1" tint="4.9989318521683403E-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</font>
    <font>
      <b/>
      <sz val="12"/>
      <name val="Times New Roman CE"/>
      <charset val="238"/>
    </font>
    <font>
      <sz val="12"/>
      <name val="Times New Roman CE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00B0F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ill="0" applyBorder="0" applyAlignment="0" applyProtection="0"/>
    <xf numFmtId="9" fontId="1" fillId="0" borderId="0" applyFont="0" applyFill="0" applyBorder="0" applyAlignment="0" applyProtection="0"/>
  </cellStyleXfs>
  <cellXfs count="952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1" fillId="0" borderId="0" xfId="1" applyFont="1" applyFill="1" applyBorder="1"/>
    <xf numFmtId="3" fontId="4" fillId="0" borderId="2" xfId="1" applyNumberFormat="1" applyFont="1" applyFill="1" applyBorder="1"/>
    <xf numFmtId="0" fontId="7" fillId="0" borderId="0" xfId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3" fontId="4" fillId="0" borderId="2" xfId="1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/>
    <xf numFmtId="164" fontId="4" fillId="0" borderId="2" xfId="1" applyNumberFormat="1" applyFont="1" applyFill="1" applyBorder="1"/>
    <xf numFmtId="3" fontId="7" fillId="0" borderId="2" xfId="1" applyNumberFormat="1" applyFont="1" applyFill="1" applyBorder="1" applyAlignment="1">
      <alignment horizontal="right"/>
    </xf>
    <xf numFmtId="164" fontId="7" fillId="0" borderId="2" xfId="1" applyNumberFormat="1" applyFont="1" applyFill="1" applyBorder="1"/>
    <xf numFmtId="3" fontId="7" fillId="0" borderId="0" xfId="1" applyNumberFormat="1" applyFont="1" applyFill="1" applyBorder="1"/>
    <xf numFmtId="3" fontId="8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3" fontId="14" fillId="0" borderId="0" xfId="1" applyNumberFormat="1" applyFont="1" applyFill="1" applyBorder="1"/>
    <xf numFmtId="3" fontId="14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/>
    <xf numFmtId="0" fontId="7" fillId="0" borderId="0" xfId="1" applyFont="1" applyFill="1" applyBorder="1"/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/>
    <xf numFmtId="0" fontId="16" fillId="0" borderId="0" xfId="1" applyFont="1" applyFill="1" applyBorder="1"/>
    <xf numFmtId="0" fontId="14" fillId="0" borderId="0" xfId="1" applyFont="1" applyFill="1"/>
    <xf numFmtId="0" fontId="10" fillId="0" borderId="0" xfId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left"/>
    </xf>
    <xf numFmtId="164" fontId="14" fillId="0" borderId="0" xfId="1" applyNumberFormat="1" applyFont="1" applyFill="1" applyAlignment="1">
      <alignment horizontal="left" wrapText="1"/>
    </xf>
    <xf numFmtId="0" fontId="7" fillId="0" borderId="0" xfId="1" applyFont="1" applyFill="1"/>
    <xf numFmtId="3" fontId="1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8" fillId="0" borderId="0" xfId="1" applyFont="1"/>
    <xf numFmtId="3" fontId="4" fillId="0" borderId="0" xfId="1" applyNumberFormat="1" applyFont="1"/>
    <xf numFmtId="0" fontId="4" fillId="0" borderId="0" xfId="1" applyFont="1"/>
    <xf numFmtId="0" fontId="20" fillId="0" borderId="0" xfId="1" applyFont="1" applyBorder="1" applyAlignment="1">
      <alignment horizontal="center"/>
    </xf>
    <xf numFmtId="0" fontId="8" fillId="0" borderId="6" xfId="1" applyFont="1" applyBorder="1"/>
    <xf numFmtId="0" fontId="8" fillId="0" borderId="0" xfId="1" applyFont="1" applyBorder="1"/>
    <xf numFmtId="0" fontId="11" fillId="0" borderId="0" xfId="1" applyFont="1" applyBorder="1"/>
    <xf numFmtId="0" fontId="8" fillId="0" borderId="0" xfId="1" applyFont="1"/>
    <xf numFmtId="49" fontId="4" fillId="0" borderId="0" xfId="1" applyNumberFormat="1" applyFont="1" applyAlignment="1">
      <alignment horizontal="center"/>
    </xf>
    <xf numFmtId="3" fontId="7" fillId="0" borderId="0" xfId="1" applyNumberFormat="1" applyFont="1" applyBorder="1"/>
    <xf numFmtId="3" fontId="4" fillId="0" borderId="0" xfId="1" applyNumberFormat="1" applyFont="1" applyBorder="1"/>
    <xf numFmtId="0" fontId="4" fillId="0" borderId="0" xfId="1" applyFont="1" applyBorder="1"/>
    <xf numFmtId="0" fontId="21" fillId="0" borderId="7" xfId="1" applyFont="1" applyBorder="1"/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21" fillId="0" borderId="6" xfId="1" applyFont="1" applyBorder="1"/>
    <xf numFmtId="0" fontId="21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2" fillId="0" borderId="15" xfId="1" applyFont="1" applyBorder="1" applyAlignment="1">
      <alignment horizontal="center"/>
    </xf>
    <xf numFmtId="0" fontId="25" fillId="0" borderId="6" xfId="1" applyFont="1" applyBorder="1"/>
    <xf numFmtId="0" fontId="7" fillId="0" borderId="8" xfId="1" applyFont="1" applyFill="1" applyBorder="1"/>
    <xf numFmtId="3" fontId="13" fillId="0" borderId="0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4" fillId="0" borderId="12" xfId="1" applyFont="1" applyFill="1" applyBorder="1"/>
    <xf numFmtId="0" fontId="14" fillId="0" borderId="12" xfId="1" applyFont="1" applyFill="1" applyBorder="1" applyAlignment="1">
      <alignment horizontal="left"/>
    </xf>
    <xf numFmtId="3" fontId="4" fillId="0" borderId="21" xfId="1" applyNumberFormat="1" applyFont="1" applyBorder="1" applyAlignment="1">
      <alignment horizontal="center"/>
    </xf>
    <xf numFmtId="3" fontId="18" fillId="0" borderId="0" xfId="1" applyNumberFormat="1" applyFont="1"/>
    <xf numFmtId="0" fontId="4" fillId="0" borderId="23" xfId="1" applyFont="1" applyFill="1" applyBorder="1"/>
    <xf numFmtId="0" fontId="25" fillId="0" borderId="26" xfId="1" applyFont="1" applyBorder="1"/>
    <xf numFmtId="0" fontId="4" fillId="0" borderId="23" xfId="1" applyFont="1" applyBorder="1"/>
    <xf numFmtId="0" fontId="4" fillId="0" borderId="12" xfId="1" applyFont="1" applyBorder="1"/>
    <xf numFmtId="3" fontId="13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/>
    <xf numFmtId="0" fontId="26" fillId="0" borderId="6" xfId="1" applyFont="1" applyFill="1" applyBorder="1"/>
    <xf numFmtId="3" fontId="4" fillId="0" borderId="0" xfId="1" applyNumberFormat="1" applyFont="1" applyAlignment="1">
      <alignment horizontal="center"/>
    </xf>
    <xf numFmtId="0" fontId="1" fillId="0" borderId="0" xfId="1"/>
    <xf numFmtId="3" fontId="4" fillId="0" borderId="0" xfId="1" applyNumberFormat="1" applyFont="1" applyFill="1" applyBorder="1"/>
    <xf numFmtId="0" fontId="7" fillId="2" borderId="35" xfId="1" applyFont="1" applyFill="1" applyBorder="1" applyAlignment="1">
      <alignment horizontal="left"/>
    </xf>
    <xf numFmtId="3" fontId="4" fillId="0" borderId="37" xfId="1" applyNumberFormat="1" applyFont="1" applyBorder="1" applyAlignment="1">
      <alignment horizontal="center"/>
    </xf>
    <xf numFmtId="0" fontId="7" fillId="0" borderId="23" xfId="1" applyFont="1" applyFill="1" applyBorder="1"/>
    <xf numFmtId="0" fontId="7" fillId="4" borderId="38" xfId="1" applyFont="1" applyFill="1" applyBorder="1" applyAlignment="1">
      <alignment horizontal="left"/>
    </xf>
    <xf numFmtId="3" fontId="13" fillId="5" borderId="38" xfId="1" applyNumberFormat="1" applyFont="1" applyFill="1" applyBorder="1" applyAlignment="1">
      <alignment horizontal="center"/>
    </xf>
    <xf numFmtId="0" fontId="7" fillId="6" borderId="23" xfId="1" applyFont="1" applyFill="1" applyBorder="1" applyAlignment="1">
      <alignment horizontal="left"/>
    </xf>
    <xf numFmtId="0" fontId="7" fillId="0" borderId="0" xfId="1" applyFont="1"/>
    <xf numFmtId="0" fontId="4" fillId="0" borderId="0" xfId="1" applyFont="1" applyBorder="1" applyAlignment="1">
      <alignment horizontal="center"/>
    </xf>
    <xf numFmtId="0" fontId="27" fillId="8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3" fontId="29" fillId="0" borderId="0" xfId="1" applyNumberFormat="1" applyFont="1" applyFill="1" applyBorder="1" applyAlignment="1">
      <alignment horizontal="center"/>
    </xf>
    <xf numFmtId="0" fontId="30" fillId="0" borderId="0" xfId="1" applyFont="1"/>
    <xf numFmtId="0" fontId="7" fillId="0" borderId="8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14" fillId="0" borderId="23" xfId="1" applyFont="1" applyFill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0" fontId="7" fillId="0" borderId="46" xfId="1" applyFont="1" applyFill="1" applyBorder="1"/>
    <xf numFmtId="0" fontId="32" fillId="0" borderId="0" xfId="1" applyFont="1"/>
    <xf numFmtId="0" fontId="7" fillId="0" borderId="48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32" fillId="0" borderId="0" xfId="1" applyFont="1" applyBorder="1"/>
    <xf numFmtId="3" fontId="33" fillId="0" borderId="0" xfId="1" applyNumberFormat="1" applyFont="1" applyBorder="1"/>
    <xf numFmtId="3" fontId="33" fillId="0" borderId="0" xfId="1" applyNumberFormat="1" applyFont="1"/>
    <xf numFmtId="0" fontId="33" fillId="0" borderId="0" xfId="1" applyFont="1"/>
    <xf numFmtId="3" fontId="13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31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center"/>
    </xf>
    <xf numFmtId="0" fontId="7" fillId="0" borderId="5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56" xfId="1" applyFont="1" applyFill="1" applyBorder="1" applyAlignment="1">
      <alignment horizontal="left"/>
    </xf>
    <xf numFmtId="0" fontId="18" fillId="0" borderId="0" xfId="1" applyFont="1" applyBorder="1"/>
    <xf numFmtId="0" fontId="4" fillId="0" borderId="54" xfId="1" applyFont="1" applyFill="1" applyBorder="1" applyAlignment="1">
      <alignment horizontal="left"/>
    </xf>
    <xf numFmtId="0" fontId="14" fillId="0" borderId="60" xfId="1" applyFont="1" applyFill="1" applyBorder="1" applyAlignment="1">
      <alignment horizontal="left"/>
    </xf>
    <xf numFmtId="3" fontId="4" fillId="0" borderId="1" xfId="1" applyNumberFormat="1" applyFont="1" applyBorder="1"/>
    <xf numFmtId="0" fontId="14" fillId="0" borderId="61" xfId="1" applyFont="1" applyFill="1" applyBorder="1" applyAlignment="1">
      <alignment horizontal="left"/>
    </xf>
    <xf numFmtId="0" fontId="4" fillId="0" borderId="61" xfId="1" applyFont="1" applyFill="1" applyBorder="1" applyAlignment="1">
      <alignment horizontal="left"/>
    </xf>
    <xf numFmtId="3" fontId="4" fillId="0" borderId="2" xfId="1" applyNumberFormat="1" applyFont="1" applyBorder="1"/>
    <xf numFmtId="0" fontId="7" fillId="0" borderId="61" xfId="1" applyFont="1" applyFill="1" applyBorder="1" applyAlignment="1">
      <alignment horizontal="left"/>
    </xf>
    <xf numFmtId="0" fontId="7" fillId="0" borderId="63" xfId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5" borderId="57" xfId="1" applyFont="1" applyFill="1" applyBorder="1" applyAlignment="1">
      <alignment horizontal="left"/>
    </xf>
    <xf numFmtId="3" fontId="4" fillId="0" borderId="37" xfId="1" applyNumberFormat="1" applyFont="1" applyBorder="1"/>
    <xf numFmtId="3" fontId="13" fillId="0" borderId="68" xfId="1" applyNumberFormat="1" applyFont="1" applyFill="1" applyBorder="1" applyAlignment="1">
      <alignment horizontal="center"/>
    </xf>
    <xf numFmtId="3" fontId="13" fillId="0" borderId="42" xfId="1" applyNumberFormat="1" applyFont="1" applyBorder="1"/>
    <xf numFmtId="0" fontId="13" fillId="0" borderId="0" xfId="1" applyFont="1" applyFill="1" applyBorder="1"/>
    <xf numFmtId="0" fontId="31" fillId="9" borderId="0" xfId="1" applyFont="1" applyFill="1" applyBorder="1" applyAlignment="1">
      <alignment horizontal="left"/>
    </xf>
    <xf numFmtId="1" fontId="18" fillId="0" borderId="0" xfId="1" applyNumberFormat="1" applyFont="1"/>
    <xf numFmtId="0" fontId="4" fillId="2" borderId="0" xfId="1" applyFont="1" applyFill="1"/>
    <xf numFmtId="0" fontId="1" fillId="2" borderId="0" xfId="1" applyFill="1"/>
    <xf numFmtId="1" fontId="18" fillId="0" borderId="0" xfId="1" applyNumberFormat="1" applyFont="1" applyFill="1"/>
    <xf numFmtId="0" fontId="1" fillId="0" borderId="0" xfId="1" applyFill="1"/>
    <xf numFmtId="3" fontId="1" fillId="0" borderId="0" xfId="1" applyNumberFormat="1"/>
    <xf numFmtId="0" fontId="1" fillId="0" borderId="0" xfId="1" applyFill="1" applyBorder="1"/>
    <xf numFmtId="0" fontId="34" fillId="0" borderId="0" xfId="1" applyFont="1" applyFill="1" applyBorder="1"/>
    <xf numFmtId="3" fontId="34" fillId="0" borderId="0" xfId="1" applyNumberFormat="1" applyFont="1" applyFill="1" applyBorder="1"/>
    <xf numFmtId="0" fontId="35" fillId="0" borderId="0" xfId="1" applyFont="1" applyFill="1" applyBorder="1"/>
    <xf numFmtId="0" fontId="33" fillId="0" borderId="0" xfId="1" applyFont="1" applyFill="1" applyBorder="1"/>
    <xf numFmtId="0" fontId="36" fillId="0" borderId="0" xfId="1" applyFont="1" applyFill="1" applyBorder="1"/>
    <xf numFmtId="0" fontId="33" fillId="0" borderId="0" xfId="1" applyFont="1" applyBorder="1"/>
    <xf numFmtId="3" fontId="13" fillId="0" borderId="79" xfId="1" applyNumberFormat="1" applyFont="1" applyFill="1" applyBorder="1" applyAlignment="1">
      <alignment horizontal="center"/>
    </xf>
    <xf numFmtId="3" fontId="38" fillId="0" borderId="0" xfId="1" applyNumberFormat="1" applyFont="1" applyAlignment="1">
      <alignment horizontal="center"/>
    </xf>
    <xf numFmtId="3" fontId="8" fillId="0" borderId="0" xfId="1" applyNumberFormat="1" applyFont="1" applyBorder="1"/>
    <xf numFmtId="0" fontId="6" fillId="0" borderId="86" xfId="1" applyFont="1" applyBorder="1" applyAlignment="1">
      <alignment horizontal="center"/>
    </xf>
    <xf numFmtId="0" fontId="39" fillId="0" borderId="0" xfId="1" applyFont="1" applyBorder="1"/>
    <xf numFmtId="0" fontId="1" fillId="0" borderId="0" xfId="1" applyBorder="1"/>
    <xf numFmtId="0" fontId="8" fillId="11" borderId="23" xfId="1" applyFont="1" applyFill="1" applyBorder="1"/>
    <xf numFmtId="0" fontId="4" fillId="11" borderId="23" xfId="1" applyFont="1" applyFill="1" applyBorder="1"/>
    <xf numFmtId="0" fontId="8" fillId="0" borderId="46" xfId="1" applyFont="1" applyFill="1" applyBorder="1"/>
    <xf numFmtId="0" fontId="8" fillId="0" borderId="89" xfId="1" applyFont="1" applyFill="1" applyBorder="1"/>
    <xf numFmtId="0" fontId="8" fillId="0" borderId="48" xfId="1" applyFont="1" applyFill="1" applyBorder="1"/>
    <xf numFmtId="0" fontId="8" fillId="0" borderId="14" xfId="1" applyFont="1" applyBorder="1" applyAlignment="1">
      <alignment horizontal="center"/>
    </xf>
    <xf numFmtId="0" fontId="7" fillId="0" borderId="0" xfId="1" applyFont="1" applyBorder="1"/>
    <xf numFmtId="0" fontId="8" fillId="0" borderId="10" xfId="1" applyFont="1" applyBorder="1" applyAlignment="1">
      <alignment horizontal="center"/>
    </xf>
    <xf numFmtId="0" fontId="38" fillId="0" borderId="0" xfId="1" applyFont="1" applyBorder="1"/>
    <xf numFmtId="0" fontId="17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91" xfId="1" applyFont="1" applyBorder="1"/>
    <xf numFmtId="0" fontId="21" fillId="0" borderId="8" xfId="1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21" fillId="0" borderId="0" xfId="1" applyFont="1" applyBorder="1"/>
    <xf numFmtId="0" fontId="25" fillId="0" borderId="0" xfId="1" applyFont="1" applyBorder="1"/>
    <xf numFmtId="3" fontId="8" fillId="0" borderId="92" xfId="1" applyNumberFormat="1" applyFont="1" applyBorder="1" applyAlignment="1">
      <alignment horizontal="center"/>
    </xf>
    <xf numFmtId="3" fontId="8" fillId="0" borderId="93" xfId="1" applyNumberFormat="1" applyFont="1" applyBorder="1" applyAlignment="1">
      <alignment horizontal="center"/>
    </xf>
    <xf numFmtId="3" fontId="33" fillId="0" borderId="0" xfId="1" applyNumberFormat="1" applyFont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1" fillId="0" borderId="2" xfId="1" applyBorder="1"/>
    <xf numFmtId="3" fontId="8" fillId="0" borderId="2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0" fontId="25" fillId="0" borderId="95" xfId="1" applyFont="1" applyBorder="1"/>
    <xf numFmtId="3" fontId="33" fillId="0" borderId="0" xfId="1" applyNumberFormat="1" applyFont="1" applyFill="1" applyBorder="1" applyAlignment="1">
      <alignment horizontal="center"/>
    </xf>
    <xf numFmtId="0" fontId="8" fillId="0" borderId="12" xfId="1" applyFont="1" applyFill="1" applyBorder="1"/>
    <xf numFmtId="3" fontId="37" fillId="0" borderId="0" xfId="1" applyNumberFormat="1" applyFont="1" applyFill="1" applyBorder="1" applyAlignment="1">
      <alignment horizontal="right"/>
    </xf>
    <xf numFmtId="3" fontId="8" fillId="0" borderId="0" xfId="1" applyNumberFormat="1" applyFont="1" applyBorder="1" applyAlignment="1">
      <alignment horizontal="center"/>
    </xf>
    <xf numFmtId="0" fontId="21" fillId="0" borderId="86" xfId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" fontId="10" fillId="0" borderId="2" xfId="1" applyNumberFormat="1" applyFont="1" applyBorder="1" applyAlignment="1">
      <alignment horizontal="center"/>
    </xf>
    <xf numFmtId="0" fontId="37" fillId="0" borderId="54" xfId="1" applyFont="1" applyBorder="1" applyAlignment="1">
      <alignment horizontal="right"/>
    </xf>
    <xf numFmtId="0" fontId="4" fillId="13" borderId="0" xfId="1" applyFont="1" applyFill="1"/>
    <xf numFmtId="0" fontId="6" fillId="0" borderId="98" xfId="1" applyFont="1" applyFill="1" applyBorder="1"/>
    <xf numFmtId="3" fontId="37" fillId="0" borderId="102" xfId="1" applyNumberFormat="1" applyFont="1" applyBorder="1" applyAlignment="1">
      <alignment horizontal="right"/>
    </xf>
    <xf numFmtId="0" fontId="7" fillId="14" borderId="0" xfId="1" applyFont="1" applyFill="1"/>
    <xf numFmtId="0" fontId="1" fillId="2" borderId="0" xfId="1" applyFill="1" applyBorder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right"/>
    </xf>
    <xf numFmtId="49" fontId="4" fillId="0" borderId="0" xfId="1" applyNumberFormat="1" applyFont="1"/>
    <xf numFmtId="0" fontId="21" fillId="0" borderId="103" xfId="1" applyFont="1" applyBorder="1" applyAlignment="1">
      <alignment horizontal="center"/>
    </xf>
    <xf numFmtId="0" fontId="46" fillId="0" borderId="0" xfId="1" applyFont="1" applyBorder="1"/>
    <xf numFmtId="0" fontId="21" fillId="0" borderId="6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1" fontId="18" fillId="0" borderId="0" xfId="1" applyNumberFormat="1" applyFont="1" applyBorder="1"/>
    <xf numFmtId="1" fontId="18" fillId="0" borderId="0" xfId="1" applyNumberFormat="1" applyFont="1" applyFill="1" applyBorder="1"/>
    <xf numFmtId="3" fontId="47" fillId="0" borderId="0" xfId="1" applyNumberFormat="1" applyFont="1" applyFill="1" applyBorder="1" applyAlignment="1">
      <alignment horizontal="center"/>
    </xf>
    <xf numFmtId="0" fontId="37" fillId="0" borderId="68" xfId="1" applyFont="1" applyBorder="1" applyAlignment="1">
      <alignment horizontal="right"/>
    </xf>
    <xf numFmtId="0" fontId="8" fillId="0" borderId="0" xfId="1" applyNumberFormat="1" applyFont="1" applyBorder="1"/>
    <xf numFmtId="0" fontId="1" fillId="0" borderId="0" xfId="1" applyNumberFormat="1"/>
    <xf numFmtId="0" fontId="45" fillId="0" borderId="12" xfId="1" applyFont="1" applyFill="1" applyBorder="1" applyAlignment="1">
      <alignment horizontal="left"/>
    </xf>
    <xf numFmtId="0" fontId="8" fillId="0" borderId="23" xfId="1" applyFont="1" applyFill="1" applyBorder="1"/>
    <xf numFmtId="0" fontId="4" fillId="7" borderId="0" xfId="1" applyFont="1" applyFill="1"/>
    <xf numFmtId="49" fontId="18" fillId="0" borderId="0" xfId="1" applyNumberFormat="1" applyFont="1" applyBorder="1" applyAlignment="1">
      <alignment horizontal="center"/>
    </xf>
    <xf numFmtId="1" fontId="48" fillId="0" borderId="0" xfId="1" applyNumberFormat="1" applyFont="1" applyBorder="1" applyAlignment="1">
      <alignment horizontal="center"/>
    </xf>
    <xf numFmtId="0" fontId="18" fillId="0" borderId="0" xfId="1" applyFont="1" applyFill="1" applyBorder="1"/>
    <xf numFmtId="0" fontId="37" fillId="0" borderId="0" xfId="1" applyFont="1" applyBorder="1"/>
    <xf numFmtId="3" fontId="4" fillId="0" borderId="0" xfId="1" applyNumberFormat="1" applyFont="1" applyFill="1" applyAlignment="1">
      <alignment horizontal="center"/>
    </xf>
    <xf numFmtId="0" fontId="49" fillId="0" borderId="0" xfId="1" applyFont="1"/>
    <xf numFmtId="0" fontId="8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6" fillId="0" borderId="32" xfId="1" applyFont="1" applyBorder="1" applyAlignment="1">
      <alignment horizontal="center"/>
    </xf>
    <xf numFmtId="3" fontId="18" fillId="0" borderId="0" xfId="1" applyNumberFormat="1" applyFont="1" applyBorder="1"/>
    <xf numFmtId="0" fontId="8" fillId="0" borderId="48" xfId="1" applyFont="1" applyBorder="1"/>
    <xf numFmtId="0" fontId="37" fillId="0" borderId="34" xfId="1" applyFont="1" applyBorder="1" applyAlignment="1">
      <alignment horizontal="right"/>
    </xf>
    <xf numFmtId="0" fontId="37" fillId="0" borderId="0" xfId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3" fontId="13" fillId="0" borderId="0" xfId="1" applyNumberFormat="1" applyFont="1" applyBorder="1"/>
    <xf numFmtId="0" fontId="31" fillId="0" borderId="0" xfId="1" applyFont="1" applyFill="1" applyBorder="1"/>
    <xf numFmtId="0" fontId="11" fillId="0" borderId="21" xfId="1" applyFont="1" applyBorder="1"/>
    <xf numFmtId="4" fontId="18" fillId="0" borderId="0" xfId="1" applyNumberFormat="1" applyFont="1" applyBorder="1"/>
    <xf numFmtId="0" fontId="21" fillId="0" borderId="32" xfId="1" applyFont="1" applyBorder="1" applyAlignment="1">
      <alignment horizontal="center"/>
    </xf>
    <xf numFmtId="0" fontId="22" fillId="0" borderId="100" xfId="1" applyFont="1" applyBorder="1" applyAlignment="1">
      <alignment horizontal="center"/>
    </xf>
    <xf numFmtId="3" fontId="51" fillId="0" borderId="0" xfId="1" applyNumberFormat="1" applyFont="1" applyFill="1" applyBorder="1" applyAlignment="1">
      <alignment horizontal="center"/>
    </xf>
    <xf numFmtId="0" fontId="25" fillId="0" borderId="108" xfId="1" applyFont="1" applyBorder="1"/>
    <xf numFmtId="3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0" fontId="1" fillId="0" borderId="1" xfId="1" applyFill="1" applyBorder="1"/>
    <xf numFmtId="0" fontId="18" fillId="0" borderId="1" xfId="1" applyFont="1" applyBorder="1"/>
    <xf numFmtId="4" fontId="18" fillId="0" borderId="1" xfId="1" applyNumberFormat="1" applyFont="1" applyBorder="1"/>
    <xf numFmtId="0" fontId="1" fillId="0" borderId="1" xfId="1" applyBorder="1"/>
    <xf numFmtId="0" fontId="25" fillId="0" borderId="19" xfId="1" applyFont="1" applyBorder="1"/>
    <xf numFmtId="3" fontId="39" fillId="0" borderId="0" xfId="1" applyNumberFormat="1" applyFont="1" applyFill="1" applyBorder="1" applyAlignment="1">
      <alignment horizontal="right"/>
    </xf>
    <xf numFmtId="3" fontId="52" fillId="0" borderId="0" xfId="1" applyNumberFormat="1" applyFont="1" applyFill="1" applyBorder="1" applyAlignment="1">
      <alignment horizontal="center"/>
    </xf>
    <xf numFmtId="3" fontId="39" fillId="0" borderId="0" xfId="1" applyNumberFormat="1" applyFont="1" applyBorder="1"/>
    <xf numFmtId="3" fontId="52" fillId="0" borderId="0" xfId="1" applyNumberFormat="1" applyFont="1" applyFill="1" applyAlignment="1">
      <alignment horizontal="center"/>
    </xf>
    <xf numFmtId="3" fontId="25" fillId="0" borderId="0" xfId="1" applyNumberFormat="1" applyFont="1" applyBorder="1"/>
    <xf numFmtId="0" fontId="6" fillId="4" borderId="119" xfId="1" applyFont="1" applyFill="1" applyBorder="1" applyAlignment="1">
      <alignment horizontal="left"/>
    </xf>
    <xf numFmtId="4" fontId="18" fillId="0" borderId="0" xfId="1" applyNumberFormat="1" applyFont="1" applyFill="1" applyBorder="1"/>
    <xf numFmtId="0" fontId="11" fillId="17" borderId="46" xfId="1" applyFont="1" applyFill="1" applyBorder="1" applyAlignment="1">
      <alignment horizontal="left"/>
    </xf>
    <xf numFmtId="0" fontId="11" fillId="17" borderId="12" xfId="1" applyFont="1" applyFill="1" applyBorder="1" applyAlignment="1">
      <alignment horizontal="left"/>
    </xf>
    <xf numFmtId="0" fontId="6" fillId="18" borderId="89" xfId="1" applyFont="1" applyFill="1" applyBorder="1"/>
    <xf numFmtId="0" fontId="6" fillId="18" borderId="46" xfId="1" applyFont="1" applyFill="1" applyBorder="1"/>
    <xf numFmtId="0" fontId="6" fillId="18" borderId="12" xfId="1" applyFont="1" applyFill="1" applyBorder="1"/>
    <xf numFmtId="3" fontId="37" fillId="0" borderId="0" xfId="1" applyNumberFormat="1" applyFont="1" applyBorder="1" applyAlignment="1">
      <alignment horizontal="right"/>
    </xf>
    <xf numFmtId="0" fontId="11" fillId="19" borderId="110" xfId="1" applyFont="1" applyFill="1" applyBorder="1"/>
    <xf numFmtId="0" fontId="8" fillId="0" borderId="48" xfId="1" applyFont="1" applyBorder="1" applyAlignment="1">
      <alignment horizontal="left"/>
    </xf>
    <xf numFmtId="0" fontId="10" fillId="0" borderId="89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3" fontId="37" fillId="0" borderId="0" xfId="1" applyNumberFormat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3" fontId="37" fillId="0" borderId="124" xfId="1" applyNumberFormat="1" applyFont="1" applyFill="1" applyBorder="1" applyAlignment="1">
      <alignment horizontal="center"/>
    </xf>
    <xf numFmtId="3" fontId="37" fillId="0" borderId="1" xfId="1" applyNumberFormat="1" applyFont="1" applyFill="1" applyBorder="1" applyAlignment="1">
      <alignment horizontal="center"/>
    </xf>
    <xf numFmtId="3" fontId="37" fillId="0" borderId="125" xfId="1" applyNumberFormat="1" applyFont="1" applyBorder="1"/>
    <xf numFmtId="0" fontId="1" fillId="0" borderId="87" xfId="1" applyFill="1" applyBorder="1" applyAlignment="1">
      <alignment horizontal="center"/>
    </xf>
    <xf numFmtId="0" fontId="1" fillId="0" borderId="87" xfId="1" applyBorder="1"/>
    <xf numFmtId="0" fontId="18" fillId="0" borderId="87" xfId="1" applyFont="1" applyBorder="1"/>
    <xf numFmtId="4" fontId="18" fillId="0" borderId="87" xfId="1" applyNumberFormat="1" applyFont="1" applyBorder="1"/>
    <xf numFmtId="0" fontId="1" fillId="0" borderId="0" xfId="1" applyAlignment="1">
      <alignment horizontal="center"/>
    </xf>
    <xf numFmtId="4" fontId="18" fillId="0" borderId="0" xfId="1" applyNumberFormat="1" applyFont="1"/>
    <xf numFmtId="4" fontId="1" fillId="0" borderId="0" xfId="1" applyNumberFormat="1"/>
    <xf numFmtId="0" fontId="18" fillId="0" borderId="0" xfId="1" applyFont="1" applyFill="1"/>
    <xf numFmtId="0" fontId="8" fillId="0" borderId="6" xfId="1" applyFont="1" applyFill="1" applyBorder="1"/>
    <xf numFmtId="0" fontId="21" fillId="0" borderId="7" xfId="1" applyFont="1" applyFill="1" applyBorder="1"/>
    <xf numFmtId="0" fontId="21" fillId="0" borderId="6" xfId="1" applyFont="1" applyFill="1" applyBorder="1"/>
    <xf numFmtId="0" fontId="25" fillId="0" borderId="6" xfId="1" applyFont="1" applyFill="1" applyBorder="1"/>
    <xf numFmtId="3" fontId="4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/>
    </xf>
    <xf numFmtId="164" fontId="1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3" fontId="55" fillId="0" borderId="0" xfId="1" applyNumberFormat="1" applyFont="1" applyFill="1" applyBorder="1" applyAlignment="1">
      <alignment horizontal="center"/>
    </xf>
    <xf numFmtId="3" fontId="18" fillId="0" borderId="0" xfId="1" applyNumberFormat="1" applyFont="1" applyFill="1" applyBorder="1"/>
    <xf numFmtId="0" fontId="25" fillId="0" borderId="26" xfId="1" applyFont="1" applyFill="1" applyBorder="1"/>
    <xf numFmtId="0" fontId="25" fillId="0" borderId="0" xfId="1" applyFont="1" applyFill="1" applyBorder="1"/>
    <xf numFmtId="0" fontId="47" fillId="0" borderId="0" xfId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57" fillId="0" borderId="0" xfId="1" applyFont="1" applyFill="1"/>
    <xf numFmtId="0" fontId="58" fillId="0" borderId="0" xfId="1" applyFont="1" applyFill="1"/>
    <xf numFmtId="0" fontId="57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20" borderId="2" xfId="1" applyNumberFormat="1" applyFont="1" applyFill="1" applyBorder="1" applyAlignment="1">
      <alignment horizontal="right" vertical="center" wrapText="1"/>
    </xf>
    <xf numFmtId="3" fontId="11" fillId="13" borderId="2" xfId="1" applyNumberFormat="1" applyFont="1" applyFill="1" applyBorder="1" applyAlignment="1">
      <alignment horizontal="right"/>
    </xf>
    <xf numFmtId="0" fontId="56" fillId="0" borderId="0" xfId="1" applyFont="1" applyFill="1" applyBorder="1" applyAlignment="1">
      <alignment horizontal="center" vertical="center"/>
    </xf>
    <xf numFmtId="0" fontId="56" fillId="0" borderId="34" xfId="1" applyFont="1" applyFill="1" applyBorder="1" applyAlignment="1">
      <alignment wrapText="1"/>
    </xf>
    <xf numFmtId="3" fontId="4" fillId="0" borderId="0" xfId="1" applyNumberFormat="1" applyFont="1" applyFill="1"/>
    <xf numFmtId="0" fontId="22" fillId="0" borderId="8" xfId="1" applyFont="1" applyBorder="1" applyAlignment="1">
      <alignment horizontal="center"/>
    </xf>
    <xf numFmtId="0" fontId="22" fillId="0" borderId="32" xfId="1" applyFont="1" applyBorder="1" applyAlignment="1">
      <alignment horizontal="center"/>
    </xf>
    <xf numFmtId="4" fontId="8" fillId="0" borderId="20" xfId="1" applyNumberFormat="1" applyFont="1" applyBorder="1" applyAlignment="1">
      <alignment horizontal="center"/>
    </xf>
    <xf numFmtId="4" fontId="39" fillId="0" borderId="0" xfId="1" applyNumberFormat="1" applyFont="1" applyBorder="1" applyAlignment="1">
      <alignment horizontal="right"/>
    </xf>
    <xf numFmtId="4" fontId="25" fillId="0" borderId="0" xfId="1" applyNumberFormat="1" applyFont="1" applyBorder="1" applyAlignment="1">
      <alignment horizontal="center"/>
    </xf>
    <xf numFmtId="3" fontId="7" fillId="0" borderId="34" xfId="1" applyNumberFormat="1" applyFont="1" applyBorder="1" applyAlignment="1">
      <alignment horizontal="center" wrapText="1"/>
    </xf>
    <xf numFmtId="0" fontId="6" fillId="0" borderId="115" xfId="1" applyFont="1" applyBorder="1" applyAlignment="1">
      <alignment horizontal="center"/>
    </xf>
    <xf numFmtId="0" fontId="6" fillId="0" borderId="71" xfId="1" applyFont="1" applyBorder="1" applyAlignment="1">
      <alignment horizontal="center"/>
    </xf>
    <xf numFmtId="166" fontId="4" fillId="0" borderId="1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21" xfId="1" applyNumberFormat="1" applyFont="1" applyBorder="1" applyAlignment="1">
      <alignment horizontal="right"/>
    </xf>
    <xf numFmtId="166" fontId="4" fillId="0" borderId="126" xfId="1" applyNumberFormat="1" applyFont="1" applyBorder="1" applyAlignment="1">
      <alignment horizontal="right"/>
    </xf>
    <xf numFmtId="166" fontId="4" fillId="0" borderId="127" xfId="1" applyNumberFormat="1" applyFont="1" applyBorder="1" applyAlignment="1">
      <alignment horizontal="right"/>
    </xf>
    <xf numFmtId="166" fontId="4" fillId="0" borderId="80" xfId="1" applyNumberFormat="1" applyFont="1" applyBorder="1" applyAlignment="1">
      <alignment horizontal="right"/>
    </xf>
    <xf numFmtId="166" fontId="4" fillId="0" borderId="77" xfId="1" applyNumberFormat="1" applyFont="1" applyBorder="1" applyAlignment="1">
      <alignment horizontal="right"/>
    </xf>
    <xf numFmtId="166" fontId="4" fillId="0" borderId="128" xfId="1" applyNumberFormat="1" applyFont="1" applyBorder="1" applyAlignment="1">
      <alignment horizontal="right"/>
    </xf>
    <xf numFmtId="3" fontId="37" fillId="0" borderId="82" xfId="1" applyNumberFormat="1" applyFont="1" applyFill="1" applyBorder="1" applyAlignment="1">
      <alignment horizontal="right"/>
    </xf>
    <xf numFmtId="3" fontId="11" fillId="0" borderId="2" xfId="1" applyNumberFormat="1" applyFont="1" applyFill="1" applyBorder="1" applyAlignment="1">
      <alignment horizontal="right"/>
    </xf>
    <xf numFmtId="3" fontId="11" fillId="0" borderId="104" xfId="1" applyNumberFormat="1" applyFont="1" applyFill="1" applyBorder="1" applyAlignment="1">
      <alignment horizontal="right"/>
    </xf>
    <xf numFmtId="3" fontId="8" fillId="0" borderId="104" xfId="1" applyNumberFormat="1" applyFont="1" applyFill="1" applyBorder="1" applyAlignment="1">
      <alignment horizontal="right"/>
    </xf>
    <xf numFmtId="3" fontId="37" fillId="0" borderId="79" xfId="1" applyNumberFormat="1" applyFont="1" applyFill="1" applyBorder="1" applyAlignment="1">
      <alignment horizontal="right"/>
    </xf>
    <xf numFmtId="3" fontId="11" fillId="0" borderId="50" xfId="1" applyNumberFormat="1" applyFont="1" applyFill="1" applyBorder="1" applyAlignment="1">
      <alignment horizontal="right"/>
    </xf>
    <xf numFmtId="3" fontId="8" fillId="0" borderId="50" xfId="1" applyNumberFormat="1" applyFont="1" applyFill="1" applyBorder="1" applyAlignment="1">
      <alignment horizontal="right"/>
    </xf>
    <xf numFmtId="3" fontId="60" fillId="0" borderId="50" xfId="1" applyNumberFormat="1" applyFont="1" applyFill="1" applyBorder="1" applyAlignment="1">
      <alignment horizontal="right"/>
    </xf>
    <xf numFmtId="3" fontId="37" fillId="0" borderId="60" xfId="1" applyNumberFormat="1" applyFont="1" applyFill="1" applyBorder="1" applyAlignment="1">
      <alignment horizontal="right"/>
    </xf>
    <xf numFmtId="3" fontId="11" fillId="0" borderId="78" xfId="1" applyNumberFormat="1" applyFont="1" applyFill="1" applyBorder="1" applyAlignment="1">
      <alignment horizontal="right"/>
    </xf>
    <xf numFmtId="3" fontId="8" fillId="0" borderId="96" xfId="1" applyNumberFormat="1" applyFont="1" applyFill="1" applyBorder="1" applyAlignment="1">
      <alignment horizontal="right"/>
    </xf>
    <xf numFmtId="3" fontId="37" fillId="0" borderId="113" xfId="1" applyNumberFormat="1" applyFont="1" applyFill="1" applyBorder="1" applyAlignment="1">
      <alignment horizontal="right"/>
    </xf>
    <xf numFmtId="3" fontId="11" fillId="0" borderId="99" xfId="1" applyNumberFormat="1" applyFont="1" applyFill="1" applyBorder="1" applyAlignment="1">
      <alignment horizontal="right"/>
    </xf>
    <xf numFmtId="3" fontId="8" fillId="0" borderId="99" xfId="1" applyNumberFormat="1" applyFont="1" applyFill="1" applyBorder="1" applyAlignment="1">
      <alignment horizontal="right"/>
    </xf>
    <xf numFmtId="3" fontId="11" fillId="0" borderId="116" xfId="1" applyNumberFormat="1" applyFont="1" applyFill="1" applyBorder="1" applyAlignment="1">
      <alignment horizontal="right"/>
    </xf>
    <xf numFmtId="3" fontId="8" fillId="0" borderId="117" xfId="1" applyNumberFormat="1" applyFont="1" applyFill="1" applyBorder="1" applyAlignment="1">
      <alignment horizontal="right"/>
    </xf>
    <xf numFmtId="3" fontId="10" fillId="0" borderId="25" xfId="1" applyNumberFormat="1" applyFont="1" applyFill="1" applyBorder="1" applyAlignment="1">
      <alignment horizontal="right"/>
    </xf>
    <xf numFmtId="3" fontId="8" fillId="0" borderId="118" xfId="1" applyNumberFormat="1" applyFont="1" applyFill="1" applyBorder="1" applyAlignment="1">
      <alignment horizontal="right"/>
    </xf>
    <xf numFmtId="3" fontId="53" fillId="0" borderId="120" xfId="1" applyNumberFormat="1" applyFont="1" applyFill="1" applyBorder="1" applyAlignment="1">
      <alignment horizontal="right"/>
    </xf>
    <xf numFmtId="3" fontId="10" fillId="0" borderId="84" xfId="1" applyNumberFormat="1" applyFont="1" applyFill="1" applyBorder="1" applyAlignment="1">
      <alignment horizontal="right"/>
    </xf>
    <xf numFmtId="3" fontId="6" fillId="0" borderId="116" xfId="1" applyNumberFormat="1" applyFont="1" applyFill="1" applyBorder="1" applyAlignment="1">
      <alignment horizontal="right"/>
    </xf>
    <xf numFmtId="3" fontId="6" fillId="0" borderId="5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11" fillId="0" borderId="121" xfId="1" applyNumberFormat="1" applyFont="1" applyFill="1" applyBorder="1" applyAlignment="1">
      <alignment horizontal="right"/>
    </xf>
    <xf numFmtId="3" fontId="10" fillId="0" borderId="77" xfId="1" applyNumberFormat="1" applyFont="1" applyFill="1" applyBorder="1" applyAlignment="1">
      <alignment horizontal="right"/>
    </xf>
    <xf numFmtId="3" fontId="37" fillId="18" borderId="17" xfId="1" applyNumberFormat="1" applyFont="1" applyFill="1" applyBorder="1" applyAlignment="1">
      <alignment horizontal="right"/>
    </xf>
    <xf numFmtId="3" fontId="10" fillId="0" borderId="49" xfId="1" applyNumberFormat="1" applyFont="1" applyFill="1" applyBorder="1" applyAlignment="1">
      <alignment horizontal="right"/>
    </xf>
    <xf numFmtId="3" fontId="6" fillId="0" borderId="19" xfId="1" applyNumberFormat="1" applyFont="1" applyFill="1" applyBorder="1" applyAlignment="1">
      <alignment horizontal="right"/>
    </xf>
    <xf numFmtId="3" fontId="54" fillId="0" borderId="122" xfId="1" applyNumberFormat="1" applyFont="1" applyFill="1" applyBorder="1" applyAlignment="1">
      <alignment horizontal="right"/>
    </xf>
    <xf numFmtId="3" fontId="10" fillId="0" borderId="123" xfId="1" applyNumberFormat="1" applyFont="1" applyFill="1" applyBorder="1" applyAlignment="1">
      <alignment horizontal="right"/>
    </xf>
    <xf numFmtId="4" fontId="10" fillId="0" borderId="20" xfId="1" applyNumberFormat="1" applyFont="1" applyFill="1" applyBorder="1" applyAlignment="1">
      <alignment horizontal="right"/>
    </xf>
    <xf numFmtId="3" fontId="54" fillId="0" borderId="53" xfId="1" applyNumberFormat="1" applyFont="1" applyFill="1" applyBorder="1" applyAlignment="1">
      <alignment horizontal="right"/>
    </xf>
    <xf numFmtId="3" fontId="7" fillId="0" borderId="8" xfId="1" applyNumberFormat="1" applyFont="1" applyFill="1" applyBorder="1" applyAlignment="1">
      <alignment horizontal="right"/>
    </xf>
    <xf numFmtId="3" fontId="7" fillId="0" borderId="40" xfId="1" applyNumberFormat="1" applyFont="1" applyFill="1" applyBorder="1" applyAlignment="1">
      <alignment horizontal="right"/>
    </xf>
    <xf numFmtId="3" fontId="7" fillId="0" borderId="35" xfId="1" applyNumberFormat="1" applyFont="1" applyFill="1" applyBorder="1" applyAlignment="1">
      <alignment horizontal="right"/>
    </xf>
    <xf numFmtId="3" fontId="7" fillId="0" borderId="112" xfId="1" applyNumberFormat="1" applyFont="1" applyFill="1" applyBorder="1" applyAlignment="1">
      <alignment horizontal="right"/>
    </xf>
    <xf numFmtId="3" fontId="7" fillId="0" borderId="34" xfId="1" applyNumberFormat="1" applyFont="1" applyFill="1" applyBorder="1" applyAlignment="1">
      <alignment horizontal="right"/>
    </xf>
    <xf numFmtId="3" fontId="7" fillId="0" borderId="23" xfId="1" applyNumberFormat="1" applyFont="1" applyFill="1" applyBorder="1" applyAlignment="1">
      <alignment horizontal="right"/>
    </xf>
    <xf numFmtId="3" fontId="7" fillId="10" borderId="23" xfId="1" applyNumberFormat="1" applyFont="1" applyFill="1" applyBorder="1" applyAlignment="1">
      <alignment horizontal="right"/>
    </xf>
    <xf numFmtId="3" fontId="7" fillId="16" borderId="23" xfId="1" applyNumberFormat="1" applyFont="1" applyFill="1" applyBorder="1" applyAlignment="1">
      <alignment horizontal="right"/>
    </xf>
    <xf numFmtId="3" fontId="4" fillId="0" borderId="29" xfId="1" applyNumberFormat="1" applyFont="1" applyFill="1" applyBorder="1" applyAlignment="1">
      <alignment horizontal="right"/>
    </xf>
    <xf numFmtId="3" fontId="4" fillId="0" borderId="112" xfId="1" applyNumberFormat="1" applyFont="1" applyFill="1" applyBorder="1" applyAlignment="1">
      <alignment horizontal="right"/>
    </xf>
    <xf numFmtId="4" fontId="4" fillId="0" borderId="8" xfId="1" applyNumberFormat="1" applyFont="1" applyFill="1" applyBorder="1" applyAlignment="1">
      <alignment horizontal="right"/>
    </xf>
    <xf numFmtId="3" fontId="7" fillId="0" borderId="34" xfId="1" applyNumberFormat="1" applyFont="1" applyBorder="1" applyAlignment="1">
      <alignment horizontal="right"/>
    </xf>
    <xf numFmtId="166" fontId="7" fillId="0" borderId="71" xfId="1" applyNumberFormat="1" applyFont="1" applyBorder="1" applyAlignment="1">
      <alignment horizontal="right"/>
    </xf>
    <xf numFmtId="3" fontId="7" fillId="0" borderId="37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4" fontId="4" fillId="0" borderId="20" xfId="1" applyNumberFormat="1" applyFont="1" applyBorder="1" applyAlignment="1">
      <alignment horizontal="right"/>
    </xf>
    <xf numFmtId="3" fontId="7" fillId="0" borderId="2" xfId="1" applyNumberFormat="1" applyFont="1" applyBorder="1" applyAlignment="1">
      <alignment horizontal="right"/>
    </xf>
    <xf numFmtId="3" fontId="7" fillId="0" borderId="82" xfId="1" applyNumberFormat="1" applyFont="1" applyFill="1" applyBorder="1" applyAlignment="1">
      <alignment horizontal="right"/>
    </xf>
    <xf numFmtId="3" fontId="7" fillId="0" borderId="79" xfId="1" applyNumberFormat="1" applyFont="1" applyFill="1" applyBorder="1" applyAlignment="1">
      <alignment horizontal="right"/>
    </xf>
    <xf numFmtId="3" fontId="7" fillId="0" borderId="53" xfId="1" applyNumberFormat="1" applyFont="1" applyBorder="1" applyAlignment="1">
      <alignment horizontal="right"/>
    </xf>
    <xf numFmtId="4" fontId="4" fillId="0" borderId="66" xfId="1" applyNumberFormat="1" applyFont="1" applyBorder="1" applyAlignment="1">
      <alignment horizontal="right"/>
    </xf>
    <xf numFmtId="3" fontId="7" fillId="0" borderId="54" xfId="1" applyNumberFormat="1" applyFont="1" applyFill="1" applyBorder="1" applyAlignment="1">
      <alignment horizontal="right"/>
    </xf>
    <xf numFmtId="3" fontId="7" fillId="0" borderId="72" xfId="1" applyNumberFormat="1" applyFont="1" applyFill="1" applyBorder="1" applyAlignment="1">
      <alignment horizontal="right"/>
    </xf>
    <xf numFmtId="4" fontId="7" fillId="0" borderId="32" xfId="1" applyNumberFormat="1" applyFont="1" applyBorder="1" applyAlignment="1">
      <alignment horizontal="right"/>
    </xf>
    <xf numFmtId="3" fontId="7" fillId="0" borderId="37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3" fontId="7" fillId="0" borderId="57" xfId="1" applyNumberFormat="1" applyFont="1" applyFill="1" applyBorder="1" applyAlignment="1">
      <alignment horizontal="right"/>
    </xf>
    <xf numFmtId="3" fontId="7" fillId="0" borderId="37" xfId="1" applyNumberFormat="1" applyFont="1" applyFill="1" applyBorder="1" applyAlignment="1">
      <alignment horizontal="right"/>
    </xf>
    <xf numFmtId="166" fontId="4" fillId="0" borderId="37" xfId="1" applyNumberFormat="1" applyFont="1" applyBorder="1" applyAlignment="1">
      <alignment horizontal="right"/>
    </xf>
    <xf numFmtId="4" fontId="63" fillId="0" borderId="59" xfId="2" applyNumberFormat="1" applyFont="1" applyBorder="1" applyAlignment="1">
      <alignment horizontal="right"/>
    </xf>
    <xf numFmtId="3" fontId="7" fillId="0" borderId="17" xfId="1" applyNumberFormat="1" applyFont="1" applyFill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63" fillId="0" borderId="20" xfId="2" applyNumberFormat="1" applyFont="1" applyBorder="1" applyAlignment="1">
      <alignment horizontal="right"/>
    </xf>
    <xf numFmtId="3" fontId="7" fillId="0" borderId="129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4" fontId="63" fillId="0" borderId="97" xfId="2" applyNumberFormat="1" applyFont="1" applyBorder="1" applyAlignment="1">
      <alignment horizontal="right"/>
    </xf>
    <xf numFmtId="3" fontId="7" fillId="0" borderId="67" xfId="1" applyNumberFormat="1" applyFont="1" applyFill="1" applyBorder="1" applyAlignment="1">
      <alignment horizontal="right"/>
    </xf>
    <xf numFmtId="3" fontId="7" fillId="0" borderId="42" xfId="1" applyNumberFormat="1" applyFont="1" applyBorder="1" applyAlignment="1">
      <alignment horizontal="right"/>
    </xf>
    <xf numFmtId="166" fontId="7" fillId="0" borderId="42" xfId="1" applyNumberFormat="1" applyFont="1" applyBorder="1" applyAlignment="1">
      <alignment horizontal="right"/>
    </xf>
    <xf numFmtId="4" fontId="62" fillId="0" borderId="69" xfId="2" applyNumberFormat="1" applyFont="1" applyBorder="1" applyAlignment="1">
      <alignment horizontal="right"/>
    </xf>
    <xf numFmtId="0" fontId="11" fillId="0" borderId="8" xfId="1" applyFont="1" applyFill="1" applyBorder="1" applyAlignment="1">
      <alignment horizontal="left"/>
    </xf>
    <xf numFmtId="0" fontId="11" fillId="0" borderId="48" xfId="1" applyFont="1" applyFill="1" applyBorder="1"/>
    <xf numFmtId="0" fontId="11" fillId="0" borderId="89" xfId="1" applyFont="1" applyFill="1" applyBorder="1"/>
    <xf numFmtId="0" fontId="11" fillId="0" borderId="46" xfId="1" applyFont="1" applyFill="1" applyBorder="1"/>
    <xf numFmtId="0" fontId="11" fillId="0" borderId="110" xfId="1" applyFont="1" applyFill="1" applyBorder="1"/>
    <xf numFmtId="0" fontId="11" fillId="0" borderId="23" xfId="1" applyFont="1" applyFill="1" applyBorder="1"/>
    <xf numFmtId="3" fontId="8" fillId="0" borderId="21" xfId="1" applyNumberFormat="1" applyFont="1" applyBorder="1" applyAlignment="1">
      <alignment horizontal="right"/>
    </xf>
    <xf numFmtId="3" fontId="8" fillId="0" borderId="2" xfId="1" applyNumberFormat="1" applyFont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3" fontId="7" fillId="0" borderId="49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0" borderId="28" xfId="1" applyNumberFormat="1" applyFont="1" applyFill="1" applyBorder="1" applyAlignment="1">
      <alignment horizontal="right"/>
    </xf>
    <xf numFmtId="3" fontId="7" fillId="0" borderId="111" xfId="1" applyNumberFormat="1" applyFont="1" applyFill="1" applyBorder="1" applyAlignment="1">
      <alignment horizontal="right"/>
    </xf>
    <xf numFmtId="3" fontId="7" fillId="0" borderId="18" xfId="1" applyNumberFormat="1" applyFont="1" applyFill="1" applyBorder="1" applyAlignment="1">
      <alignment horizontal="right"/>
    </xf>
    <xf numFmtId="3" fontId="7" fillId="0" borderId="68" xfId="1" applyNumberFormat="1" applyFont="1" applyFill="1" applyBorder="1" applyAlignment="1">
      <alignment horizontal="right"/>
    </xf>
    <xf numFmtId="3" fontId="6" fillId="0" borderId="75" xfId="1" applyNumberFormat="1" applyFont="1" applyBorder="1" applyAlignment="1">
      <alignment horizontal="right"/>
    </xf>
    <xf numFmtId="3" fontId="6" fillId="0" borderId="105" xfId="1" applyNumberFormat="1" applyFont="1" applyBorder="1" applyAlignment="1">
      <alignment horizontal="right"/>
    </xf>
    <xf numFmtId="3" fontId="11" fillId="0" borderId="92" xfId="1" applyNumberFormat="1" applyFont="1" applyBorder="1" applyAlignment="1">
      <alignment horizontal="right"/>
    </xf>
    <xf numFmtId="3" fontId="11" fillId="0" borderId="2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1" fillId="0" borderId="78" xfId="1" applyNumberFormat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3" fontId="7" fillId="7" borderId="2" xfId="1" applyNumberFormat="1" applyFont="1" applyFill="1" applyBorder="1" applyAlignment="1">
      <alignment horizontal="center"/>
    </xf>
    <xf numFmtId="3" fontId="7" fillId="0" borderId="68" xfId="1" applyNumberFormat="1" applyFont="1" applyFill="1" applyBorder="1" applyAlignment="1">
      <alignment horizontal="center"/>
    </xf>
    <xf numFmtId="4" fontId="11" fillId="0" borderId="105" xfId="1" applyNumberFormat="1" applyFont="1" applyBorder="1" applyAlignment="1">
      <alignment horizontal="center"/>
    </xf>
    <xf numFmtId="3" fontId="8" fillId="0" borderId="49" xfId="1" applyNumberFormat="1" applyFont="1" applyBorder="1" applyAlignment="1">
      <alignment horizontal="center"/>
    </xf>
    <xf numFmtId="3" fontId="10" fillId="0" borderId="49" xfId="1" applyNumberFormat="1" applyFont="1" applyBorder="1" applyAlignment="1">
      <alignment horizontal="center"/>
    </xf>
    <xf numFmtId="3" fontId="10" fillId="0" borderId="28" xfId="1" applyNumberFormat="1" applyFont="1" applyBorder="1" applyAlignment="1">
      <alignment horizontal="center"/>
    </xf>
    <xf numFmtId="3" fontId="10" fillId="0" borderId="88" xfId="1" applyNumberFormat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11" fillId="0" borderId="106" xfId="1" applyFont="1" applyBorder="1"/>
    <xf numFmtId="0" fontId="11" fillId="0" borderId="98" xfId="1" applyFont="1" applyBorder="1" applyAlignment="1">
      <alignment horizontal="left"/>
    </xf>
    <xf numFmtId="0" fontId="11" fillId="0" borderId="107" xfId="1" applyFont="1" applyFill="1" applyBorder="1"/>
    <xf numFmtId="0" fontId="10" fillId="0" borderId="98" xfId="1" applyFont="1" applyFill="1" applyBorder="1"/>
    <xf numFmtId="0" fontId="10" fillId="0" borderId="108" xfId="1" applyFont="1" applyFill="1" applyBorder="1"/>
    <xf numFmtId="0" fontId="10" fillId="0" borderId="0" xfId="1" applyFont="1" applyFill="1" applyBorder="1"/>
    <xf numFmtId="3" fontId="6" fillId="0" borderId="0" xfId="1" applyNumberFormat="1" applyFont="1" applyBorder="1" applyAlignment="1">
      <alignment horizontal="right"/>
    </xf>
    <xf numFmtId="3" fontId="6" fillId="0" borderId="131" xfId="1" applyNumberFormat="1" applyFont="1" applyBorder="1" applyAlignment="1">
      <alignment horizontal="right"/>
    </xf>
    <xf numFmtId="3" fontId="6" fillId="0" borderId="132" xfId="1" applyNumberFormat="1" applyFont="1" applyBorder="1" applyAlignment="1">
      <alignment horizontal="right"/>
    </xf>
    <xf numFmtId="2" fontId="38" fillId="0" borderId="12" xfId="1" applyNumberFormat="1" applyFont="1" applyBorder="1" applyAlignment="1">
      <alignment horizontal="right"/>
    </xf>
    <xf numFmtId="2" fontId="38" fillId="0" borderId="23" xfId="1" applyNumberFormat="1" applyFont="1" applyBorder="1" applyAlignment="1">
      <alignment horizontal="right"/>
    </xf>
    <xf numFmtId="3" fontId="11" fillId="2" borderId="2" xfId="1" applyNumberFormat="1" applyFont="1" applyFill="1" applyBorder="1" applyAlignment="1">
      <alignment horizontal="right"/>
    </xf>
    <xf numFmtId="3" fontId="8" fillId="0" borderId="133" xfId="1" applyNumberFormat="1" applyFont="1" applyBorder="1" applyAlignment="1">
      <alignment horizontal="right"/>
    </xf>
    <xf numFmtId="2" fontId="22" fillId="0" borderId="34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2" fontId="22" fillId="0" borderId="0" xfId="1" applyNumberFormat="1" applyFont="1" applyBorder="1" applyAlignment="1">
      <alignment horizontal="right"/>
    </xf>
    <xf numFmtId="3" fontId="8" fillId="0" borderId="84" xfId="1" applyNumberFormat="1" applyFont="1" applyBorder="1" applyAlignment="1">
      <alignment horizontal="right"/>
    </xf>
    <xf numFmtId="2" fontId="38" fillId="0" borderId="59" xfId="1" applyNumberFormat="1" applyFont="1" applyBorder="1" applyAlignment="1">
      <alignment horizontal="right"/>
    </xf>
    <xf numFmtId="3" fontId="8" fillId="0" borderId="80" xfId="1" applyNumberFormat="1" applyFont="1" applyBorder="1" applyAlignment="1">
      <alignment horizontal="right"/>
    </xf>
    <xf numFmtId="2" fontId="38" fillId="0" borderId="20" xfId="1" applyNumberFormat="1" applyFont="1" applyBorder="1" applyAlignment="1">
      <alignment horizontal="right"/>
    </xf>
    <xf numFmtId="3" fontId="8" fillId="0" borderId="101" xfId="1" applyNumberFormat="1" applyFont="1" applyBorder="1" applyAlignment="1">
      <alignment horizontal="right"/>
    </xf>
    <xf numFmtId="3" fontId="8" fillId="0" borderId="132" xfId="1" applyNumberFormat="1" applyFont="1" applyBorder="1" applyAlignment="1">
      <alignment horizontal="right"/>
    </xf>
    <xf numFmtId="2" fontId="38" fillId="0" borderId="97" xfId="1" applyNumberFormat="1" applyFont="1" applyBorder="1" applyAlignment="1">
      <alignment horizontal="right"/>
    </xf>
    <xf numFmtId="3" fontId="11" fillId="0" borderId="0" xfId="1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3" fontId="11" fillId="13" borderId="18" xfId="1" applyNumberFormat="1" applyFont="1" applyFill="1" applyBorder="1" applyAlignment="1">
      <alignment horizontal="right"/>
    </xf>
    <xf numFmtId="3" fontId="6" fillId="20" borderId="18" xfId="1" applyNumberFormat="1" applyFont="1" applyFill="1" applyBorder="1" applyAlignment="1">
      <alignment horizontal="right" vertical="center" wrapText="1"/>
    </xf>
    <xf numFmtId="164" fontId="7" fillId="20" borderId="18" xfId="1" applyNumberFormat="1" applyFont="1" applyFill="1" applyBorder="1" applyAlignment="1">
      <alignment horizontal="right" vertical="center" wrapText="1"/>
    </xf>
    <xf numFmtId="0" fontId="11" fillId="13" borderId="23" xfId="1" applyFont="1" applyFill="1" applyBorder="1" applyAlignment="1">
      <alignment horizontal="left"/>
    </xf>
    <xf numFmtId="0" fontId="10" fillId="20" borderId="23" xfId="1" applyFont="1" applyFill="1" applyBorder="1" applyAlignment="1">
      <alignment horizontal="left"/>
    </xf>
    <xf numFmtId="0" fontId="10" fillId="20" borderId="23" xfId="1" applyFont="1" applyFill="1" applyBorder="1" applyAlignment="1">
      <alignment vertical="center"/>
    </xf>
    <xf numFmtId="0" fontId="10" fillId="20" borderId="23" xfId="1" applyFont="1" applyFill="1" applyBorder="1" applyAlignment="1">
      <alignment horizontal="left" vertical="center"/>
    </xf>
    <xf numFmtId="0" fontId="11" fillId="0" borderId="35" xfId="1" applyFont="1" applyFill="1" applyBorder="1" applyAlignment="1">
      <alignment horizontal="left"/>
    </xf>
    <xf numFmtId="3" fontId="4" fillId="0" borderId="134" xfId="1" applyNumberFormat="1" applyFont="1" applyFill="1" applyBorder="1" applyAlignment="1">
      <alignment horizontal="right" vertical="center" wrapText="1"/>
    </xf>
    <xf numFmtId="3" fontId="4" fillId="0" borderId="37" xfId="1" applyNumberFormat="1" applyFont="1" applyFill="1" applyBorder="1" applyAlignment="1">
      <alignment horizontal="right" vertical="center" wrapText="1"/>
    </xf>
    <xf numFmtId="164" fontId="4" fillId="0" borderId="37" xfId="1" applyNumberFormat="1" applyFont="1" applyFill="1" applyBorder="1" applyAlignment="1">
      <alignment horizontal="right"/>
    </xf>
    <xf numFmtId="4" fontId="4" fillId="0" borderId="59" xfId="1" applyNumberFormat="1" applyFont="1" applyFill="1" applyBorder="1" applyAlignment="1">
      <alignment horizontal="right" vertical="center" wrapText="1"/>
    </xf>
    <xf numFmtId="4" fontId="4" fillId="0" borderId="2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Border="1" applyAlignment="1">
      <alignment horizontal="center" wrapText="1"/>
    </xf>
    <xf numFmtId="3" fontId="27" fillId="0" borderId="0" xfId="1" applyNumberFormat="1" applyFont="1" applyBorder="1" applyAlignment="1">
      <alignment horizontal="center" wrapText="1"/>
    </xf>
    <xf numFmtId="3" fontId="7" fillId="0" borderId="43" xfId="1" applyNumberFormat="1" applyFont="1" applyFill="1" applyBorder="1" applyAlignment="1">
      <alignment horizontal="right"/>
    </xf>
    <xf numFmtId="0" fontId="6" fillId="10" borderId="23" xfId="1" applyFont="1" applyFill="1" applyBorder="1" applyAlignment="1">
      <alignment horizontal="left"/>
    </xf>
    <xf numFmtId="0" fontId="6" fillId="10" borderId="35" xfId="1" applyFont="1" applyFill="1" applyBorder="1" applyAlignment="1">
      <alignment horizontal="left"/>
    </xf>
    <xf numFmtId="3" fontId="7" fillId="10" borderId="11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0" fontId="11" fillId="0" borderId="23" xfId="1" applyFont="1" applyBorder="1"/>
    <xf numFmtId="0" fontId="6" fillId="16" borderId="23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1" fillId="0" borderId="35" xfId="1" applyFont="1" applyFill="1" applyBorder="1"/>
    <xf numFmtId="3" fontId="4" fillId="0" borderId="65" xfId="1" applyNumberFormat="1" applyFont="1" applyFill="1" applyBorder="1" applyAlignment="1">
      <alignment horizontal="right"/>
    </xf>
    <xf numFmtId="3" fontId="4" fillId="0" borderId="63" xfId="1" applyNumberFormat="1" applyFont="1" applyFill="1" applyBorder="1" applyAlignment="1">
      <alignment horizontal="right"/>
    </xf>
    <xf numFmtId="4" fontId="4" fillId="0" borderId="59" xfId="1" applyNumberFormat="1" applyFont="1" applyFill="1" applyBorder="1" applyAlignment="1">
      <alignment horizontal="right"/>
    </xf>
    <xf numFmtId="4" fontId="4" fillId="0" borderId="20" xfId="1" applyNumberFormat="1" applyFont="1" applyFill="1" applyBorder="1" applyAlignment="1">
      <alignment horizontal="right"/>
    </xf>
    <xf numFmtId="3" fontId="7" fillId="0" borderId="32" xfId="1" applyNumberFormat="1" applyFont="1" applyFill="1" applyBorder="1" applyAlignment="1">
      <alignment horizontal="right"/>
    </xf>
    <xf numFmtId="3" fontId="7" fillId="2" borderId="32" xfId="1" applyNumberFormat="1" applyFont="1" applyFill="1" applyBorder="1" applyAlignment="1">
      <alignment horizontal="right"/>
    </xf>
    <xf numFmtId="3" fontId="4" fillId="0" borderId="54" xfId="1" applyNumberFormat="1" applyFont="1" applyFill="1" applyBorder="1" applyAlignment="1">
      <alignment horizontal="right"/>
    </xf>
    <xf numFmtId="4" fontId="4" fillId="0" borderId="66" xfId="1" applyNumberFormat="1" applyFont="1" applyFill="1" applyBorder="1" applyAlignment="1">
      <alignment horizontal="right"/>
    </xf>
    <xf numFmtId="3" fontId="7" fillId="0" borderId="32" xfId="1" applyNumberFormat="1" applyFont="1" applyBorder="1" applyAlignment="1">
      <alignment horizontal="right"/>
    </xf>
    <xf numFmtId="4" fontId="7" fillId="0" borderId="32" xfId="1" applyNumberFormat="1" applyFont="1" applyFill="1" applyBorder="1" applyAlignment="1">
      <alignment horizontal="right"/>
    </xf>
    <xf numFmtId="4" fontId="7" fillId="0" borderId="34" xfId="1" applyNumberFormat="1" applyFont="1" applyBorder="1" applyAlignment="1">
      <alignment horizontal="right"/>
    </xf>
    <xf numFmtId="4" fontId="7" fillId="0" borderId="34" xfId="1" applyNumberFormat="1" applyFont="1" applyFill="1" applyBorder="1" applyAlignment="1">
      <alignment horizontal="right"/>
    </xf>
    <xf numFmtId="3" fontId="8" fillId="0" borderId="36" xfId="1" applyNumberFormat="1" applyFont="1" applyBorder="1" applyAlignment="1">
      <alignment horizontal="center"/>
    </xf>
    <xf numFmtId="4" fontId="8" fillId="0" borderId="59" xfId="1" applyNumberFormat="1" applyFont="1" applyBorder="1" applyAlignment="1">
      <alignment horizontal="center"/>
    </xf>
    <xf numFmtId="3" fontId="7" fillId="0" borderId="53" xfId="1" applyNumberFormat="1" applyFont="1" applyFill="1" applyBorder="1" applyAlignment="1">
      <alignment horizontal="center"/>
    </xf>
    <xf numFmtId="3" fontId="10" fillId="0" borderId="136" xfId="1" applyNumberFormat="1" applyFont="1" applyBorder="1" applyAlignment="1">
      <alignment horizontal="center"/>
    </xf>
    <xf numFmtId="4" fontId="8" fillId="0" borderId="66" xfId="1" applyNumberFormat="1" applyFont="1" applyBorder="1" applyAlignment="1">
      <alignment horizontal="center"/>
    </xf>
    <xf numFmtId="3" fontId="7" fillId="0" borderId="36" xfId="1" applyNumberFormat="1" applyFont="1" applyFill="1" applyBorder="1" applyAlignment="1">
      <alignment horizontal="center"/>
    </xf>
    <xf numFmtId="3" fontId="7" fillId="0" borderId="49" xfId="1" applyNumberFormat="1" applyFont="1" applyFill="1" applyBorder="1" applyAlignment="1">
      <alignment horizontal="center"/>
    </xf>
    <xf numFmtId="3" fontId="7" fillId="7" borderId="49" xfId="1" applyNumberFormat="1" applyFont="1" applyFill="1" applyBorder="1" applyAlignment="1">
      <alignment horizontal="center"/>
    </xf>
    <xf numFmtId="3" fontId="7" fillId="7" borderId="25" xfId="1" applyNumberFormat="1" applyFont="1" applyFill="1" applyBorder="1" applyAlignment="1">
      <alignment horizontal="center"/>
    </xf>
    <xf numFmtId="3" fontId="7" fillId="7" borderId="28" xfId="1" applyNumberFormat="1" applyFont="1" applyFill="1" applyBorder="1" applyAlignment="1">
      <alignment horizontal="center"/>
    </xf>
    <xf numFmtId="3" fontId="7" fillId="7" borderId="88" xfId="1" applyNumberFormat="1" applyFont="1" applyFill="1" applyBorder="1" applyAlignment="1">
      <alignment horizontal="center"/>
    </xf>
    <xf numFmtId="3" fontId="7" fillId="0" borderId="88" xfId="1" applyNumberFormat="1" applyFont="1" applyFill="1" applyBorder="1" applyAlignment="1">
      <alignment horizontal="center"/>
    </xf>
    <xf numFmtId="3" fontId="7" fillId="0" borderId="135" xfId="1" applyNumberFormat="1" applyFont="1" applyFill="1" applyBorder="1" applyAlignment="1">
      <alignment horizontal="center"/>
    </xf>
    <xf numFmtId="3" fontId="7" fillId="0" borderId="41" xfId="1" applyNumberFormat="1" applyFont="1" applyFill="1" applyBorder="1" applyAlignment="1">
      <alignment horizontal="center"/>
    </xf>
    <xf numFmtId="0" fontId="21" fillId="0" borderId="34" xfId="1" applyFont="1" applyBorder="1" applyAlignment="1">
      <alignment horizontal="center"/>
    </xf>
    <xf numFmtId="0" fontId="8" fillId="0" borderId="29" xfId="1" applyFont="1" applyBorder="1"/>
    <xf numFmtId="0" fontId="6" fillId="15" borderId="48" xfId="1" applyFont="1" applyFill="1" applyBorder="1"/>
    <xf numFmtId="0" fontId="6" fillId="15" borderId="110" xfId="1" applyFont="1" applyFill="1" applyBorder="1"/>
    <xf numFmtId="0" fontId="6" fillId="7" borderId="23" xfId="1" applyFont="1" applyFill="1" applyBorder="1"/>
    <xf numFmtId="0" fontId="8" fillId="7" borderId="23" xfId="1" applyFont="1" applyFill="1" applyBorder="1"/>
    <xf numFmtId="0" fontId="6" fillId="0" borderId="23" xfId="1" applyFont="1" applyFill="1" applyBorder="1"/>
    <xf numFmtId="0" fontId="6" fillId="0" borderId="112" xfId="1" applyFont="1" applyFill="1" applyBorder="1"/>
    <xf numFmtId="3" fontId="8" fillId="0" borderId="126" xfId="1" applyNumberFormat="1" applyFont="1" applyBorder="1" applyAlignment="1">
      <alignment horizontal="right"/>
    </xf>
    <xf numFmtId="3" fontId="8" fillId="0" borderId="88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8" fillId="0" borderId="77" xfId="1" applyNumberFormat="1" applyFont="1" applyBorder="1" applyAlignment="1">
      <alignment horizontal="right"/>
    </xf>
    <xf numFmtId="4" fontId="8" fillId="0" borderId="23" xfId="1" applyNumberFormat="1" applyFont="1" applyBorder="1" applyAlignment="1">
      <alignment horizontal="right"/>
    </xf>
    <xf numFmtId="3" fontId="7" fillId="0" borderId="88" xfId="1" applyNumberFormat="1" applyFont="1" applyFill="1" applyBorder="1" applyAlignment="1">
      <alignment horizontal="right"/>
    </xf>
    <xf numFmtId="3" fontId="7" fillId="0" borderId="25" xfId="1" applyNumberFormat="1" applyFont="1" applyFill="1" applyBorder="1" applyAlignment="1">
      <alignment horizontal="right"/>
    </xf>
    <xf numFmtId="3" fontId="7" fillId="0" borderId="31" xfId="1" applyNumberFormat="1" applyFont="1" applyFill="1" applyBorder="1" applyAlignment="1">
      <alignment horizontal="right"/>
    </xf>
    <xf numFmtId="3" fontId="7" fillId="0" borderId="52" xfId="1" applyNumberFormat="1" applyFont="1" applyFill="1" applyBorder="1" applyAlignment="1">
      <alignment horizontal="right"/>
    </xf>
    <xf numFmtId="0" fontId="8" fillId="0" borderId="110" xfId="1" applyFont="1" applyFill="1" applyBorder="1"/>
    <xf numFmtId="3" fontId="4" fillId="0" borderId="17" xfId="1" applyNumberFormat="1" applyFont="1" applyFill="1" applyBorder="1" applyAlignment="1">
      <alignment horizontal="right"/>
    </xf>
    <xf numFmtId="0" fontId="55" fillId="0" borderId="54" xfId="1" applyFont="1" applyBorder="1" applyAlignment="1">
      <alignment horizontal="right"/>
    </xf>
    <xf numFmtId="0" fontId="55" fillId="0" borderId="68" xfId="1" applyFont="1" applyBorder="1" applyAlignment="1">
      <alignment horizontal="right"/>
    </xf>
    <xf numFmtId="3" fontId="11" fillId="0" borderId="85" xfId="1" applyNumberFormat="1" applyFont="1" applyBorder="1" applyAlignment="1">
      <alignment horizontal="right"/>
    </xf>
    <xf numFmtId="3" fontId="11" fillId="0" borderId="81" xfId="1" applyNumberFormat="1" applyFont="1" applyBorder="1" applyAlignment="1">
      <alignment horizontal="right"/>
    </xf>
    <xf numFmtId="3" fontId="11" fillId="0" borderId="109" xfId="1" applyNumberFormat="1" applyFont="1" applyBorder="1" applyAlignment="1">
      <alignment horizontal="right"/>
    </xf>
    <xf numFmtId="3" fontId="7" fillId="0" borderId="41" xfId="1" applyNumberFormat="1" applyFont="1" applyFill="1" applyBorder="1" applyAlignment="1">
      <alignment horizontal="right"/>
    </xf>
    <xf numFmtId="3" fontId="7" fillId="0" borderId="109" xfId="1" applyNumberFormat="1" applyFont="1" applyFill="1" applyBorder="1" applyAlignment="1">
      <alignment horizontal="right"/>
    </xf>
    <xf numFmtId="3" fontId="7" fillId="0" borderId="38" xfId="1" applyNumberFormat="1" applyFont="1" applyFill="1" applyBorder="1" applyAlignment="1">
      <alignment horizontal="right"/>
    </xf>
    <xf numFmtId="3" fontId="7" fillId="0" borderId="30" xfId="1" applyNumberFormat="1" applyFont="1" applyFill="1" applyBorder="1" applyAlignment="1">
      <alignment horizontal="right"/>
    </xf>
    <xf numFmtId="3" fontId="7" fillId="0" borderId="61" xfId="1" applyNumberFormat="1" applyFont="1" applyFill="1" applyBorder="1" applyAlignment="1">
      <alignment horizontal="right"/>
    </xf>
    <xf numFmtId="3" fontId="7" fillId="0" borderId="60" xfId="1" applyNumberFormat="1" applyFont="1" applyFill="1" applyBorder="1" applyAlignment="1">
      <alignment horizontal="right"/>
    </xf>
    <xf numFmtId="3" fontId="11" fillId="0" borderId="75" xfId="1" applyNumberFormat="1" applyFont="1" applyBorder="1" applyAlignment="1">
      <alignment horizontal="right"/>
    </xf>
    <xf numFmtId="3" fontId="11" fillId="0" borderId="74" xfId="1" applyNumberFormat="1" applyFont="1" applyBorder="1" applyAlignment="1">
      <alignment horizontal="right"/>
    </xf>
    <xf numFmtId="3" fontId="11" fillId="0" borderId="102" xfId="1" applyNumberFormat="1" applyFont="1" applyBorder="1" applyAlignment="1">
      <alignment horizontal="right"/>
    </xf>
    <xf numFmtId="3" fontId="11" fillId="0" borderId="5" xfId="1" applyNumberFormat="1" applyFont="1" applyFill="1" applyBorder="1" applyAlignment="1">
      <alignment horizontal="right"/>
    </xf>
    <xf numFmtId="4" fontId="8" fillId="0" borderId="22" xfId="1" applyNumberFormat="1" applyFont="1" applyFill="1" applyBorder="1" applyAlignment="1">
      <alignment horizontal="right"/>
    </xf>
    <xf numFmtId="3" fontId="10" fillId="0" borderId="2" xfId="1" applyNumberFormat="1" applyFont="1" applyFill="1" applyBorder="1" applyAlignment="1">
      <alignment horizontal="right"/>
    </xf>
    <xf numFmtId="3" fontId="6" fillId="0" borderId="68" xfId="1" applyNumberFormat="1" applyFont="1" applyFill="1" applyBorder="1" applyAlignment="1">
      <alignment horizontal="right"/>
    </xf>
    <xf numFmtId="4" fontId="8" fillId="0" borderId="94" xfId="1" applyNumberFormat="1" applyFont="1" applyFill="1" applyBorder="1" applyAlignment="1">
      <alignment horizontal="right"/>
    </xf>
    <xf numFmtId="3" fontId="8" fillId="0" borderId="25" xfId="1" applyNumberFormat="1" applyFont="1" applyFill="1" applyBorder="1" applyAlignment="1">
      <alignment horizontal="right"/>
    </xf>
    <xf numFmtId="3" fontId="10" fillId="0" borderId="138" xfId="1" applyNumberFormat="1" applyFont="1" applyFill="1" applyBorder="1" applyAlignment="1">
      <alignment horizontal="right"/>
    </xf>
    <xf numFmtId="3" fontId="8" fillId="0" borderId="139" xfId="1" applyNumberFormat="1" applyFont="1" applyFill="1" applyBorder="1" applyAlignment="1">
      <alignment horizontal="right"/>
    </xf>
    <xf numFmtId="3" fontId="10" fillId="0" borderId="136" xfId="1" applyNumberFormat="1" applyFont="1" applyFill="1" applyBorder="1" applyAlignment="1">
      <alignment horizontal="right"/>
    </xf>
    <xf numFmtId="3" fontId="37" fillId="4" borderId="38" xfId="1" applyNumberFormat="1" applyFont="1" applyFill="1" applyBorder="1" applyAlignment="1">
      <alignment horizontal="right"/>
    </xf>
    <xf numFmtId="4" fontId="10" fillId="0" borderId="59" xfId="1" applyNumberFormat="1" applyFont="1" applyFill="1" applyBorder="1" applyAlignment="1">
      <alignment horizontal="right"/>
    </xf>
    <xf numFmtId="3" fontId="37" fillId="17" borderId="82" xfId="1" applyNumberFormat="1" applyFont="1" applyFill="1" applyBorder="1" applyAlignment="1">
      <alignment horizontal="right"/>
    </xf>
    <xf numFmtId="3" fontId="37" fillId="17" borderId="79" xfId="1" applyNumberFormat="1" applyFont="1" applyFill="1" applyBorder="1" applyAlignment="1">
      <alignment horizontal="right"/>
    </xf>
    <xf numFmtId="3" fontId="37" fillId="18" borderId="63" xfId="1" applyNumberFormat="1" applyFont="1" applyFill="1" applyBorder="1" applyAlignment="1">
      <alignment horizontal="right"/>
    </xf>
    <xf numFmtId="3" fontId="37" fillId="18" borderId="60" xfId="1" applyNumberFormat="1" applyFont="1" applyFill="1" applyBorder="1" applyAlignment="1">
      <alignment horizontal="right"/>
    </xf>
    <xf numFmtId="4" fontId="10" fillId="0" borderId="97" xfId="1" applyNumberFormat="1" applyFont="1" applyFill="1" applyBorder="1" applyAlignment="1">
      <alignment horizontal="right"/>
    </xf>
    <xf numFmtId="3" fontId="37" fillId="0" borderId="67" xfId="1" applyNumberFormat="1" applyFont="1" applyFill="1" applyBorder="1" applyAlignment="1">
      <alignment horizontal="right"/>
    </xf>
    <xf numFmtId="3" fontId="61" fillId="0" borderId="42" xfId="1" applyNumberFormat="1" applyFont="1" applyBorder="1" applyAlignment="1">
      <alignment horizontal="right"/>
    </xf>
    <xf numFmtId="3" fontId="35" fillId="0" borderId="41" xfId="1" applyNumberFormat="1" applyFont="1" applyBorder="1" applyAlignment="1">
      <alignment horizontal="right"/>
    </xf>
    <xf numFmtId="4" fontId="11" fillId="0" borderId="34" xfId="1" applyNumberFormat="1" applyFont="1" applyFill="1" applyBorder="1" applyAlignment="1">
      <alignment horizontal="right"/>
    </xf>
    <xf numFmtId="166" fontId="7" fillId="0" borderId="58" xfId="1" applyNumberFormat="1" applyFont="1" applyBorder="1" applyAlignment="1">
      <alignment horizontal="right"/>
    </xf>
    <xf numFmtId="4" fontId="7" fillId="0" borderId="22" xfId="1" applyNumberFormat="1" applyFont="1" applyBorder="1" applyAlignment="1">
      <alignment horizontal="right"/>
    </xf>
    <xf numFmtId="3" fontId="11" fillId="0" borderId="132" xfId="1" applyNumberFormat="1" applyFont="1" applyBorder="1" applyAlignment="1">
      <alignment horizontal="right"/>
    </xf>
    <xf numFmtId="4" fontId="11" fillId="0" borderId="29" xfId="1" applyNumberFormat="1" applyFont="1" applyBorder="1" applyAlignment="1">
      <alignment horizontal="right"/>
    </xf>
    <xf numFmtId="0" fontId="40" fillId="0" borderId="12" xfId="1" applyFont="1" applyFill="1" applyBorder="1" applyAlignment="1">
      <alignment horizontal="left"/>
    </xf>
    <xf numFmtId="0" fontId="40" fillId="0" borderId="29" xfId="1" applyFont="1" applyFill="1" applyBorder="1" applyAlignment="1">
      <alignment horizontal="left"/>
    </xf>
    <xf numFmtId="4" fontId="4" fillId="0" borderId="90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3" fontId="7" fillId="0" borderId="39" xfId="1" applyNumberFormat="1" applyFont="1" applyFill="1" applyBorder="1" applyAlignment="1">
      <alignment horizontal="right"/>
    </xf>
    <xf numFmtId="0" fontId="8" fillId="0" borderId="29" xfId="1" applyFont="1" applyFill="1" applyBorder="1"/>
    <xf numFmtId="3" fontId="11" fillId="0" borderId="39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0" borderId="18" xfId="1" applyNumberFormat="1" applyFont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3" fontId="6" fillId="0" borderId="25" xfId="1" applyNumberFormat="1" applyFont="1" applyFill="1" applyBorder="1" applyAlignment="1">
      <alignment horizontal="right"/>
    </xf>
    <xf numFmtId="3" fontId="6" fillId="0" borderId="28" xfId="1" applyNumberFormat="1" applyFont="1" applyFill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49" xfId="1" applyNumberFormat="1" applyFont="1" applyFill="1" applyBorder="1" applyAlignment="1">
      <alignment horizontal="right"/>
    </xf>
    <xf numFmtId="3" fontId="6" fillId="0" borderId="31" xfId="1" applyNumberFormat="1" applyFont="1" applyFill="1" applyBorder="1" applyAlignment="1">
      <alignment horizontal="right"/>
    </xf>
    <xf numFmtId="3" fontId="6" fillId="0" borderId="88" xfId="1" applyNumberFormat="1" applyFont="1" applyFill="1" applyBorder="1" applyAlignment="1">
      <alignment horizontal="right"/>
    </xf>
    <xf numFmtId="0" fontId="40" fillId="0" borderId="23" xfId="1" applyFont="1" applyFill="1" applyBorder="1"/>
    <xf numFmtId="0" fontId="40" fillId="0" borderId="23" xfId="1" applyFont="1" applyFill="1" applyBorder="1" applyAlignment="1">
      <alignment horizontal="left"/>
    </xf>
    <xf numFmtId="0" fontId="11" fillId="0" borderId="29" xfId="1" applyFont="1" applyFill="1" applyBorder="1"/>
    <xf numFmtId="0" fontId="6" fillId="0" borderId="46" xfId="1" applyFont="1" applyFill="1" applyBorder="1"/>
    <xf numFmtId="0" fontId="6" fillId="0" borderId="48" xfId="1" applyFont="1" applyBorder="1"/>
    <xf numFmtId="0" fontId="6" fillId="0" borderId="48" xfId="1" applyFont="1" applyFill="1" applyBorder="1"/>
    <xf numFmtId="0" fontId="6" fillId="0" borderId="110" xfId="1" applyFont="1" applyBorder="1"/>
    <xf numFmtId="0" fontId="6" fillId="0" borderId="110" xfId="1" applyFont="1" applyFill="1" applyBorder="1"/>
    <xf numFmtId="0" fontId="7" fillId="0" borderId="48" xfId="1" applyFont="1" applyBorder="1"/>
    <xf numFmtId="0" fontId="6" fillId="0" borderId="46" xfId="1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6" fillId="0" borderId="40" xfId="1" applyFont="1" applyBorder="1" applyAlignment="1">
      <alignment horizontal="left"/>
    </xf>
    <xf numFmtId="0" fontId="11" fillId="0" borderId="46" xfId="1" applyFont="1" applyFill="1" applyBorder="1" applyAlignment="1"/>
    <xf numFmtId="0" fontId="11" fillId="0" borderId="48" xfId="1" applyFont="1" applyBorder="1"/>
    <xf numFmtId="0" fontId="11" fillId="0" borderId="51" xfId="1" applyFont="1" applyBorder="1"/>
    <xf numFmtId="3" fontId="7" fillId="0" borderId="140" xfId="1" applyNumberFormat="1" applyFont="1" applyFill="1" applyBorder="1" applyAlignment="1">
      <alignment horizontal="right"/>
    </xf>
    <xf numFmtId="3" fontId="4" fillId="0" borderId="32" xfId="1" applyNumberFormat="1" applyFont="1" applyBorder="1" applyAlignment="1">
      <alignment horizontal="right"/>
    </xf>
    <xf numFmtId="4" fontId="4" fillId="0" borderId="32" xfId="1" applyNumberFormat="1" applyFont="1" applyBorder="1" applyAlignment="1">
      <alignment horizontal="right"/>
    </xf>
    <xf numFmtId="0" fontId="6" fillId="0" borderId="89" xfId="1" applyFont="1" applyFill="1" applyBorder="1"/>
    <xf numFmtId="0" fontId="7" fillId="0" borderId="12" xfId="1" applyFont="1" applyBorder="1"/>
    <xf numFmtId="0" fontId="7" fillId="0" borderId="23" xfId="1" applyFont="1" applyBorder="1"/>
    <xf numFmtId="0" fontId="66" fillId="0" borderId="12" xfId="1" applyFont="1" applyBorder="1"/>
    <xf numFmtId="0" fontId="6" fillId="0" borderId="51" xfId="1" applyFont="1" applyFill="1" applyBorder="1"/>
    <xf numFmtId="0" fontId="66" fillId="0" borderId="98" xfId="1" applyFont="1" applyFill="1" applyBorder="1"/>
    <xf numFmtId="0" fontId="10" fillId="0" borderId="98" xfId="1" applyFont="1" applyBorder="1"/>
    <xf numFmtId="3" fontId="6" fillId="0" borderId="5" xfId="1" applyNumberFormat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3" fontId="4" fillId="0" borderId="18" xfId="1" applyNumberFormat="1" applyFont="1" applyFill="1" applyBorder="1" applyAlignment="1">
      <alignment horizontal="center"/>
    </xf>
    <xf numFmtId="3" fontId="7" fillId="0" borderId="18" xfId="1" applyNumberFormat="1" applyFont="1" applyFill="1" applyBorder="1" applyAlignment="1">
      <alignment horizontal="center"/>
    </xf>
    <xf numFmtId="0" fontId="44" fillId="0" borderId="12" xfId="1" applyFont="1" applyFill="1" applyBorder="1"/>
    <xf numFmtId="3" fontId="7" fillId="0" borderId="3" xfId="1" applyNumberFormat="1" applyFont="1" applyFill="1" applyBorder="1" applyAlignment="1">
      <alignment horizontal="center"/>
    </xf>
    <xf numFmtId="3" fontId="10" fillId="0" borderId="5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3" fontId="8" fillId="0" borderId="115" xfId="1" applyNumberFormat="1" applyFont="1" applyFill="1" applyBorder="1" applyAlignment="1">
      <alignment horizontal="center"/>
    </xf>
    <xf numFmtId="3" fontId="10" fillId="0" borderId="21" xfId="1" applyNumberFormat="1" applyFont="1" applyBorder="1" applyAlignment="1">
      <alignment horizontal="center"/>
    </xf>
    <xf numFmtId="0" fontId="8" fillId="0" borderId="35" xfId="1" applyFont="1" applyFill="1" applyBorder="1"/>
    <xf numFmtId="3" fontId="6" fillId="0" borderId="134" xfId="1" applyNumberFormat="1" applyFont="1" applyBorder="1" applyAlignment="1">
      <alignment horizontal="center"/>
    </xf>
    <xf numFmtId="3" fontId="6" fillId="0" borderId="37" xfId="1" applyNumberFormat="1" applyFont="1" applyBorder="1" applyAlignment="1">
      <alignment horizontal="center"/>
    </xf>
    <xf numFmtId="2" fontId="4" fillId="0" borderId="59" xfId="1" applyNumberFormat="1" applyFont="1" applyBorder="1" applyAlignment="1">
      <alignment horizontal="center"/>
    </xf>
    <xf numFmtId="3" fontId="7" fillId="0" borderId="137" xfId="1" applyNumberFormat="1" applyFont="1" applyFill="1" applyBorder="1" applyAlignment="1">
      <alignment horizontal="center"/>
    </xf>
    <xf numFmtId="3" fontId="6" fillId="0" borderId="4" xfId="1" applyNumberFormat="1" applyFont="1" applyBorder="1" applyAlignment="1">
      <alignment horizontal="center"/>
    </xf>
    <xf numFmtId="2" fontId="4" fillId="0" borderId="94" xfId="1" applyNumberFormat="1" applyFont="1" applyBorder="1" applyAlignment="1">
      <alignment horizontal="center"/>
    </xf>
    <xf numFmtId="3" fontId="6" fillId="0" borderId="42" xfId="1" applyNumberFormat="1" applyFont="1" applyBorder="1" applyAlignment="1">
      <alignment horizontal="center"/>
    </xf>
    <xf numFmtId="2" fontId="7" fillId="0" borderId="69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10" fillId="0" borderId="76" xfId="1" applyNumberFormat="1" applyFont="1" applyBorder="1" applyAlignment="1">
      <alignment horizontal="center"/>
    </xf>
    <xf numFmtId="3" fontId="8" fillId="0" borderId="75" xfId="1" applyNumberFormat="1" applyFont="1" applyBorder="1" applyAlignment="1">
      <alignment horizontal="center"/>
    </xf>
    <xf numFmtId="4" fontId="8" fillId="0" borderId="97" xfId="1" applyNumberFormat="1" applyFont="1" applyBorder="1" applyAlignment="1">
      <alignment horizontal="center"/>
    </xf>
    <xf numFmtId="3" fontId="38" fillId="0" borderId="2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38" fillId="0" borderId="142" xfId="1" applyFont="1" applyBorder="1" applyAlignment="1">
      <alignment horizontal="center"/>
    </xf>
    <xf numFmtId="0" fontId="8" fillId="0" borderId="143" xfId="1" applyFont="1" applyBorder="1" applyAlignment="1">
      <alignment horizontal="center"/>
    </xf>
    <xf numFmtId="0" fontId="41" fillId="0" borderId="32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8" fillId="0" borderId="144" xfId="1" applyFont="1" applyBorder="1" applyAlignment="1">
      <alignment horizontal="center"/>
    </xf>
    <xf numFmtId="0" fontId="38" fillId="0" borderId="141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12" xfId="1" applyFont="1" applyBorder="1"/>
    <xf numFmtId="3" fontId="38" fillId="0" borderId="3" xfId="1" applyNumberFormat="1" applyFont="1" applyBorder="1" applyAlignment="1">
      <alignment horizontal="center"/>
    </xf>
    <xf numFmtId="3" fontId="13" fillId="0" borderId="41" xfId="1" applyNumberFormat="1" applyFont="1" applyBorder="1" applyAlignment="1">
      <alignment horizontal="center"/>
    </xf>
    <xf numFmtId="3" fontId="6" fillId="0" borderId="39" xfId="1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4" fillId="0" borderId="18" xfId="1" applyNumberFormat="1" applyFont="1" applyBorder="1" applyAlignment="1">
      <alignment horizontal="right"/>
    </xf>
    <xf numFmtId="3" fontId="7" fillId="11" borderId="18" xfId="1" applyNumberFormat="1" applyFont="1" applyFill="1" applyBorder="1" applyAlignment="1">
      <alignment horizontal="right"/>
    </xf>
    <xf numFmtId="3" fontId="7" fillId="0" borderId="111" xfId="1" applyNumberFormat="1" applyFont="1" applyBorder="1" applyAlignment="1">
      <alignment horizontal="right"/>
    </xf>
    <xf numFmtId="3" fontId="11" fillId="0" borderId="3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3" fontId="11" fillId="0" borderId="75" xfId="1" applyNumberFormat="1" applyFont="1" applyFill="1" applyBorder="1" applyAlignment="1">
      <alignment horizontal="right"/>
    </xf>
    <xf numFmtId="3" fontId="7" fillId="0" borderId="41" xfId="1" applyNumberFormat="1" applyFont="1" applyBorder="1" applyAlignment="1">
      <alignment horizontal="right"/>
    </xf>
    <xf numFmtId="3" fontId="6" fillId="0" borderId="145" xfId="1" applyNumberFormat="1" applyFont="1" applyFill="1" applyBorder="1" applyAlignment="1">
      <alignment horizontal="right"/>
    </xf>
    <xf numFmtId="3" fontId="7" fillId="11" borderId="2" xfId="1" applyNumberFormat="1" applyFont="1" applyFill="1" applyBorder="1" applyAlignment="1">
      <alignment horizontal="right"/>
    </xf>
    <xf numFmtId="2" fontId="36" fillId="0" borderId="22" xfId="1" applyNumberFormat="1" applyFont="1" applyBorder="1" applyAlignment="1">
      <alignment horizontal="right"/>
    </xf>
    <xf numFmtId="2" fontId="36" fillId="0" borderId="94" xfId="1" applyNumberFormat="1" applyFont="1" applyBorder="1" applyAlignment="1">
      <alignment horizontal="right"/>
    </xf>
    <xf numFmtId="0" fontId="4" fillId="0" borderId="146" xfId="1" applyFont="1" applyFill="1" applyBorder="1"/>
    <xf numFmtId="0" fontId="11" fillId="11" borderId="48" xfId="1" applyFont="1" applyFill="1" applyBorder="1"/>
    <xf numFmtId="0" fontId="11" fillId="11" borderId="12" xfId="1" applyFont="1" applyFill="1" applyBorder="1"/>
    <xf numFmtId="0" fontId="11" fillId="11" borderId="23" xfId="1" applyFont="1" applyFill="1" applyBorder="1"/>
    <xf numFmtId="0" fontId="11" fillId="11" borderId="112" xfId="1" applyFont="1" applyFill="1" applyBorder="1"/>
    <xf numFmtId="0" fontId="8" fillId="0" borderId="119" xfId="1" applyFont="1" applyBorder="1" applyAlignment="1">
      <alignment horizontal="left"/>
    </xf>
    <xf numFmtId="3" fontId="7" fillId="0" borderId="134" xfId="1" applyNumberFormat="1" applyFont="1" applyBorder="1" applyAlignment="1">
      <alignment horizontal="right"/>
    </xf>
    <xf numFmtId="3" fontId="8" fillId="0" borderId="37" xfId="1" applyNumberFormat="1" applyFont="1" applyBorder="1" applyAlignment="1">
      <alignment horizontal="right"/>
    </xf>
    <xf numFmtId="3" fontId="38" fillId="0" borderId="37" xfId="1" applyNumberFormat="1" applyFont="1" applyBorder="1" applyAlignment="1">
      <alignment horizontal="center"/>
    </xf>
    <xf numFmtId="4" fontId="1" fillId="0" borderId="59" xfId="1" applyNumberFormat="1" applyFont="1" applyBorder="1" applyAlignment="1">
      <alignment horizontal="right"/>
    </xf>
    <xf numFmtId="4" fontId="1" fillId="0" borderId="20" xfId="1" applyNumberFormat="1" applyFont="1" applyBorder="1" applyAlignment="1">
      <alignment horizontal="right"/>
    </xf>
    <xf numFmtId="0" fontId="6" fillId="10" borderId="8" xfId="1" applyFont="1" applyFill="1" applyBorder="1"/>
    <xf numFmtId="3" fontId="7" fillId="10" borderId="0" xfId="1" applyNumberFormat="1" applyFont="1" applyFill="1" applyBorder="1" applyAlignment="1">
      <alignment horizontal="right"/>
    </xf>
    <xf numFmtId="3" fontId="7" fillId="10" borderId="60" xfId="1" applyNumberFormat="1" applyFont="1" applyFill="1" applyBorder="1" applyAlignment="1">
      <alignment horizontal="right"/>
    </xf>
    <xf numFmtId="3" fontId="8" fillId="10" borderId="132" xfId="1" applyNumberFormat="1" applyFont="1" applyFill="1" applyBorder="1" applyAlignment="1">
      <alignment horizontal="right"/>
    </xf>
    <xf numFmtId="3" fontId="22" fillId="10" borderId="19" xfId="1" applyNumberFormat="1" applyFont="1" applyFill="1" applyBorder="1" applyAlignment="1">
      <alignment horizontal="center"/>
    </xf>
    <xf numFmtId="4" fontId="1" fillId="0" borderId="97" xfId="1" applyNumberFormat="1" applyFont="1" applyBorder="1" applyAlignment="1">
      <alignment horizontal="right"/>
    </xf>
    <xf numFmtId="3" fontId="6" fillId="0" borderId="74" xfId="1" applyNumberFormat="1" applyFont="1" applyBorder="1" applyAlignment="1">
      <alignment horizontal="right"/>
    </xf>
    <xf numFmtId="3" fontId="13" fillId="0" borderId="73" xfId="1" applyNumberFormat="1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right" wrapText="1"/>
    </xf>
    <xf numFmtId="3" fontId="11" fillId="0" borderId="2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wrapText="1"/>
    </xf>
    <xf numFmtId="3" fontId="4" fillId="0" borderId="5" xfId="1" applyNumberFormat="1" applyFont="1" applyFill="1" applyBorder="1"/>
    <xf numFmtId="0" fontId="7" fillId="0" borderId="12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left"/>
    </xf>
    <xf numFmtId="0" fontId="8" fillId="0" borderId="23" xfId="1" applyFont="1" applyFill="1" applyBorder="1" applyAlignment="1">
      <alignment horizontal="left"/>
    </xf>
    <xf numFmtId="0" fontId="7" fillId="0" borderId="112" xfId="1" applyFont="1" applyFill="1" applyBorder="1" applyAlignment="1">
      <alignment horizontal="left"/>
    </xf>
    <xf numFmtId="3" fontId="4" fillId="0" borderId="111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13" fillId="0" borderId="148" xfId="1" applyNumberFormat="1" applyFont="1" applyFill="1" applyBorder="1" applyAlignment="1">
      <alignment horizontal="right"/>
    </xf>
    <xf numFmtId="3" fontId="13" fillId="0" borderId="42" xfId="1" applyNumberFormat="1" applyFont="1" applyFill="1" applyBorder="1" applyAlignment="1">
      <alignment horizontal="right"/>
    </xf>
    <xf numFmtId="3" fontId="7" fillId="0" borderId="42" xfId="1" applyNumberFormat="1" applyFont="1" applyFill="1" applyBorder="1" applyAlignment="1">
      <alignment horizontal="right"/>
    </xf>
    <xf numFmtId="2" fontId="1" fillId="0" borderId="0" xfId="1" applyNumberFormat="1" applyFont="1" applyFill="1"/>
    <xf numFmtId="0" fontId="7" fillId="0" borderId="35" xfId="1" applyFont="1" applyFill="1" applyBorder="1"/>
    <xf numFmtId="3" fontId="4" fillId="0" borderId="134" xfId="1" applyNumberFormat="1" applyFont="1" applyFill="1" applyBorder="1" applyAlignment="1">
      <alignment horizontal="right"/>
    </xf>
    <xf numFmtId="3" fontId="4" fillId="0" borderId="37" xfId="1" applyNumberFormat="1" applyFont="1" applyFill="1" applyBorder="1" applyAlignment="1">
      <alignment horizontal="right"/>
    </xf>
    <xf numFmtId="3" fontId="7" fillId="0" borderId="37" xfId="1" applyNumberFormat="1" applyFont="1" applyFill="1" applyBorder="1" applyAlignment="1"/>
    <xf numFmtId="2" fontId="1" fillId="0" borderId="59" xfId="1" applyNumberFormat="1" applyFont="1" applyFill="1" applyBorder="1"/>
    <xf numFmtId="0" fontId="1" fillId="0" borderId="20" xfId="1" applyFont="1" applyFill="1" applyBorder="1"/>
    <xf numFmtId="2" fontId="1" fillId="0" borderId="20" xfId="1" applyNumberFormat="1" applyFont="1" applyFill="1" applyBorder="1"/>
    <xf numFmtId="0" fontId="13" fillId="0" borderId="0" xfId="1" applyFont="1" applyFill="1" applyBorder="1" applyAlignment="1">
      <alignment horizontal="left"/>
    </xf>
    <xf numFmtId="2" fontId="1" fillId="0" borderId="0" xfId="1" applyNumberFormat="1" applyFont="1" applyFill="1" applyBorder="1"/>
    <xf numFmtId="3" fontId="4" fillId="0" borderId="5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3" fillId="0" borderId="34" xfId="1" applyFont="1" applyFill="1" applyBorder="1" applyAlignment="1">
      <alignment horizontal="right"/>
    </xf>
    <xf numFmtId="0" fontId="7" fillId="0" borderId="29" xfId="1" applyFont="1" applyFill="1" applyBorder="1" applyAlignment="1">
      <alignment horizontal="left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129" xfId="1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right" wrapText="1"/>
    </xf>
    <xf numFmtId="2" fontId="1" fillId="0" borderId="97" xfId="1" applyNumberFormat="1" applyFont="1" applyFill="1" applyBorder="1"/>
    <xf numFmtId="0" fontId="13" fillId="0" borderId="67" xfId="1" applyFont="1" applyFill="1" applyBorder="1" applyAlignment="1">
      <alignment horizontal="right"/>
    </xf>
    <xf numFmtId="2" fontId="1" fillId="0" borderId="22" xfId="1" applyNumberFormat="1" applyFont="1" applyFill="1" applyBorder="1"/>
    <xf numFmtId="164" fontId="4" fillId="0" borderId="3" xfId="1" applyNumberFormat="1" applyFont="1" applyFill="1" applyBorder="1"/>
    <xf numFmtId="3" fontId="14" fillId="0" borderId="42" xfId="1" applyNumberFormat="1" applyFont="1" applyFill="1" applyBorder="1" applyAlignment="1">
      <alignment horizontal="right"/>
    </xf>
    <xf numFmtId="164" fontId="7" fillId="0" borderId="42" xfId="1" applyNumberFormat="1" applyFont="1" applyFill="1" applyBorder="1"/>
    <xf numFmtId="3" fontId="4" fillId="0" borderId="37" xfId="1" applyNumberFormat="1" applyFont="1" applyFill="1" applyBorder="1" applyAlignment="1"/>
    <xf numFmtId="0" fontId="7" fillId="0" borderId="112" xfId="1" applyFont="1" applyFill="1" applyBorder="1"/>
    <xf numFmtId="164" fontId="7" fillId="0" borderId="3" xfId="1" applyNumberFormat="1" applyFont="1" applyFill="1" applyBorder="1"/>
    <xf numFmtId="3" fontId="4" fillId="0" borderId="42" xfId="1" applyNumberFormat="1" applyFont="1" applyFill="1" applyBorder="1" applyAlignment="1">
      <alignment horizontal="right"/>
    </xf>
    <xf numFmtId="3" fontId="7" fillId="0" borderId="42" xfId="1" applyNumberFormat="1" applyFont="1" applyFill="1" applyBorder="1"/>
    <xf numFmtId="0" fontId="4" fillId="0" borderId="112" xfId="1" applyFont="1" applyFill="1" applyBorder="1"/>
    <xf numFmtId="3" fontId="14" fillId="0" borderId="148" xfId="1" applyNumberFormat="1" applyFont="1" applyFill="1" applyBorder="1" applyAlignment="1">
      <alignment horizontal="right"/>
    </xf>
    <xf numFmtId="2" fontId="30" fillId="0" borderId="69" xfId="1" applyNumberFormat="1" applyFont="1" applyFill="1" applyBorder="1"/>
    <xf numFmtId="3" fontId="4" fillId="0" borderId="37" xfId="1" applyNumberFormat="1" applyFont="1" applyFill="1" applyBorder="1"/>
    <xf numFmtId="3" fontId="6" fillId="0" borderId="57" xfId="1" applyNumberFormat="1" applyFont="1" applyFill="1" applyBorder="1" applyAlignment="1">
      <alignment horizontal="right"/>
    </xf>
    <xf numFmtId="3" fontId="6" fillId="0" borderId="37" xfId="1" applyNumberFormat="1" applyFont="1" applyFill="1" applyBorder="1" applyAlignment="1">
      <alignment horizontal="right"/>
    </xf>
    <xf numFmtId="3" fontId="13" fillId="0" borderId="67" xfId="1" applyNumberFormat="1" applyFont="1" applyFill="1" applyBorder="1" applyAlignment="1">
      <alignment horizontal="right"/>
    </xf>
    <xf numFmtId="164" fontId="4" fillId="0" borderId="5" xfId="1" applyNumberFormat="1" applyFont="1" applyFill="1" applyBorder="1"/>
    <xf numFmtId="164" fontId="4" fillId="0" borderId="0" xfId="1" applyNumberFormat="1" applyFont="1" applyFill="1" applyBorder="1"/>
    <xf numFmtId="164" fontId="4" fillId="0" borderId="37" xfId="1" applyNumberFormat="1" applyFont="1" applyFill="1" applyBorder="1"/>
    <xf numFmtId="3" fontId="6" fillId="0" borderId="5" xfId="1" applyNumberFormat="1" applyFont="1" applyFill="1" applyBorder="1" applyAlignment="1">
      <alignment horizontal="right"/>
    </xf>
    <xf numFmtId="3" fontId="7" fillId="0" borderId="134" xfId="1" applyNumberFormat="1" applyFont="1" applyFill="1" applyBorder="1" applyAlignment="1"/>
    <xf numFmtId="3" fontId="7" fillId="0" borderId="18" xfId="1" applyNumberFormat="1" applyFont="1" applyFill="1" applyBorder="1" applyAlignment="1"/>
    <xf numFmtId="3" fontId="7" fillId="0" borderId="111" xfId="1" applyNumberFormat="1" applyFont="1" applyFill="1" applyBorder="1" applyAlignment="1"/>
    <xf numFmtId="3" fontId="7" fillId="0" borderId="3" xfId="1" applyNumberFormat="1" applyFont="1" applyFill="1" applyBorder="1" applyAlignment="1"/>
    <xf numFmtId="3" fontId="7" fillId="0" borderId="148" xfId="1" applyNumberFormat="1" applyFont="1" applyFill="1" applyBorder="1" applyAlignment="1">
      <alignment horizontal="right"/>
    </xf>
    <xf numFmtId="3" fontId="7" fillId="0" borderId="134" xfId="1" applyNumberFormat="1" applyFont="1" applyFill="1" applyBorder="1" applyAlignment="1">
      <alignment horizontal="right"/>
    </xf>
    <xf numFmtId="0" fontId="1" fillId="0" borderId="97" xfId="1" applyFont="1" applyFill="1" applyBorder="1"/>
    <xf numFmtId="2" fontId="34" fillId="0" borderId="69" xfId="1" applyNumberFormat="1" applyFont="1" applyFill="1" applyBorder="1"/>
    <xf numFmtId="0" fontId="4" fillId="0" borderId="112" xfId="1" applyFont="1" applyFill="1" applyBorder="1" applyAlignment="1">
      <alignment horizontal="left"/>
    </xf>
    <xf numFmtId="0" fontId="7" fillId="0" borderId="34" xfId="1" applyFont="1" applyFill="1" applyBorder="1" applyAlignment="1">
      <alignment horizontal="left"/>
    </xf>
    <xf numFmtId="0" fontId="4" fillId="0" borderId="67" xfId="1" applyFont="1" applyFill="1" applyBorder="1" applyAlignment="1">
      <alignment horizontal="left"/>
    </xf>
    <xf numFmtId="3" fontId="4" fillId="0" borderId="17" xfId="1" applyNumberFormat="1" applyFont="1" applyFill="1" applyBorder="1" applyAlignment="1">
      <alignment horizontal="center"/>
    </xf>
    <xf numFmtId="3" fontId="7" fillId="0" borderId="25" xfId="1" applyNumberFormat="1" applyFont="1" applyFill="1" applyBorder="1" applyAlignment="1">
      <alignment horizontal="center"/>
    </xf>
    <xf numFmtId="3" fontId="7" fillId="0" borderId="28" xfId="1" applyNumberFormat="1" applyFont="1" applyFill="1" applyBorder="1" applyAlignment="1">
      <alignment horizontal="center"/>
    </xf>
    <xf numFmtId="3" fontId="4" fillId="0" borderId="126" xfId="1" applyNumberFormat="1" applyFont="1" applyBorder="1" applyAlignment="1">
      <alignment horizontal="center"/>
    </xf>
    <xf numFmtId="3" fontId="4" fillId="0" borderId="76" xfId="1" applyNumberFormat="1" applyFont="1" applyBorder="1" applyAlignment="1">
      <alignment horizontal="center"/>
    </xf>
    <xf numFmtId="3" fontId="7" fillId="0" borderId="42" xfId="1" applyNumberFormat="1" applyFont="1" applyBorder="1" applyAlignment="1">
      <alignment horizontal="center"/>
    </xf>
    <xf numFmtId="3" fontId="7" fillId="0" borderId="47" xfId="1" applyNumberFormat="1" applyFont="1" applyFill="1" applyBorder="1" applyAlignment="1">
      <alignment horizontal="center"/>
    </xf>
    <xf numFmtId="3" fontId="7" fillId="0" borderId="50" xfId="1" applyNumberFormat="1" applyFont="1" applyFill="1" applyBorder="1" applyAlignment="1">
      <alignment horizontal="center"/>
    </xf>
    <xf numFmtId="4" fontId="4" fillId="0" borderId="20" xfId="1" applyNumberFormat="1" applyFont="1" applyFill="1" applyBorder="1" applyAlignment="1">
      <alignment horizontal="center"/>
    </xf>
    <xf numFmtId="4" fontId="4" fillId="0" borderId="97" xfId="1" applyNumberFormat="1" applyFont="1" applyFill="1" applyBorder="1" applyAlignment="1">
      <alignment horizontal="center"/>
    </xf>
    <xf numFmtId="4" fontId="7" fillId="0" borderId="105" xfId="1" applyNumberFormat="1" applyFont="1" applyFill="1" applyBorder="1" applyAlignment="1">
      <alignment horizontal="center"/>
    </xf>
    <xf numFmtId="3" fontId="7" fillId="0" borderId="16" xfId="1" applyNumberFormat="1" applyFont="1" applyFill="1" applyBorder="1" applyAlignment="1">
      <alignment horizontal="right"/>
    </xf>
    <xf numFmtId="3" fontId="4" fillId="0" borderId="83" xfId="1" applyNumberFormat="1" applyFont="1" applyBorder="1" applyAlignment="1">
      <alignment horizontal="right"/>
    </xf>
    <xf numFmtId="3" fontId="4" fillId="0" borderId="19" xfId="1" applyNumberFormat="1" applyFont="1" applyBorder="1" applyAlignment="1">
      <alignment horizontal="right"/>
    </xf>
    <xf numFmtId="3" fontId="4" fillId="0" borderId="21" xfId="1" applyNumberFormat="1" applyFont="1" applyBorder="1" applyAlignment="1">
      <alignment horizontal="right"/>
    </xf>
    <xf numFmtId="3" fontId="7" fillId="0" borderId="24" xfId="1" applyNumberFormat="1" applyFont="1" applyFill="1" applyBorder="1" applyAlignment="1">
      <alignment horizontal="right"/>
    </xf>
    <xf numFmtId="3" fontId="7" fillId="0" borderId="27" xfId="1" applyNumberFormat="1" applyFont="1" applyFill="1" applyBorder="1" applyAlignment="1">
      <alignment horizontal="right"/>
    </xf>
    <xf numFmtId="3" fontId="4" fillId="0" borderId="126" xfId="1" applyNumberFormat="1" applyFont="1" applyBorder="1" applyAlignment="1">
      <alignment horizontal="right"/>
    </xf>
    <xf numFmtId="3" fontId="4" fillId="0" borderId="76" xfId="1" applyNumberFormat="1" applyFont="1" applyBorder="1" applyAlignment="1">
      <alignment horizontal="right"/>
    </xf>
    <xf numFmtId="4" fontId="4" fillId="0" borderId="97" xfId="1" applyNumberFormat="1" applyFont="1" applyFill="1" applyBorder="1" applyAlignment="1">
      <alignment horizontal="right"/>
    </xf>
    <xf numFmtId="3" fontId="7" fillId="3" borderId="36" xfId="1" applyNumberFormat="1" applyFont="1" applyFill="1" applyBorder="1" applyAlignment="1">
      <alignment horizontal="right"/>
    </xf>
    <xf numFmtId="3" fontId="4" fillId="0" borderId="37" xfId="1" applyNumberFormat="1" applyFont="1" applyBorder="1" applyAlignment="1">
      <alignment horizontal="right"/>
    </xf>
    <xf numFmtId="3" fontId="7" fillId="2" borderId="18" xfId="1" applyNumberFormat="1" applyFont="1" applyFill="1" applyBorder="1" applyAlignment="1">
      <alignment horizontal="right"/>
    </xf>
    <xf numFmtId="3" fontId="7" fillId="5" borderId="38" xfId="1" applyNumberFormat="1" applyFont="1" applyFill="1" applyBorder="1" applyAlignment="1">
      <alignment horizontal="right"/>
    </xf>
    <xf numFmtId="3" fontId="7" fillId="7" borderId="39" xfId="1" applyNumberFormat="1" applyFont="1" applyFill="1" applyBorder="1" applyAlignment="1">
      <alignment horizontal="right"/>
    </xf>
    <xf numFmtId="0" fontId="7" fillId="0" borderId="12" xfId="1" applyFont="1" applyFill="1" applyBorder="1"/>
    <xf numFmtId="4" fontId="4" fillId="0" borderId="22" xfId="1" applyNumberFormat="1" applyFont="1" applyFill="1" applyBorder="1" applyAlignment="1">
      <alignment horizontal="center"/>
    </xf>
    <xf numFmtId="0" fontId="31" fillId="0" borderId="32" xfId="1" applyFont="1" applyFill="1" applyBorder="1"/>
    <xf numFmtId="0" fontId="7" fillId="0" borderId="110" xfId="1" applyFont="1" applyFill="1" applyBorder="1"/>
    <xf numFmtId="3" fontId="7" fillId="0" borderId="149" xfId="1" applyNumberFormat="1" applyFont="1" applyFill="1" applyBorder="1" applyAlignment="1">
      <alignment horizontal="center"/>
    </xf>
    <xf numFmtId="4" fontId="4" fillId="0" borderId="59" xfId="1" applyNumberFormat="1" applyFont="1" applyFill="1" applyBorder="1" applyAlignment="1">
      <alignment horizontal="center"/>
    </xf>
    <xf numFmtId="0" fontId="4" fillId="0" borderId="79" xfId="1" applyFont="1" applyFill="1" applyBorder="1" applyAlignment="1">
      <alignment horizontal="left"/>
    </xf>
    <xf numFmtId="3" fontId="4" fillId="0" borderId="3" xfId="1" applyNumberFormat="1" applyFont="1" applyBorder="1" applyAlignment="1">
      <alignment horizontal="center"/>
    </xf>
    <xf numFmtId="3" fontId="13" fillId="0" borderId="42" xfId="1" applyNumberFormat="1" applyFont="1" applyBorder="1" applyAlignment="1">
      <alignment horizontal="center"/>
    </xf>
    <xf numFmtId="3" fontId="4" fillId="0" borderId="62" xfId="1" applyNumberFormat="1" applyFont="1" applyFill="1" applyBorder="1" applyAlignment="1">
      <alignment horizontal="center"/>
    </xf>
    <xf numFmtId="3" fontId="7" fillId="0" borderId="61" xfId="1" applyNumberFormat="1" applyFont="1" applyFill="1" applyBorder="1" applyAlignment="1">
      <alignment horizontal="center"/>
    </xf>
    <xf numFmtId="3" fontId="7" fillId="0" borderId="63" xfId="1" applyNumberFormat="1" applyFont="1" applyFill="1" applyBorder="1" applyAlignment="1">
      <alignment horizontal="center"/>
    </xf>
    <xf numFmtId="3" fontId="4" fillId="0" borderId="21" xfId="1" applyNumberFormat="1" applyFont="1" applyBorder="1"/>
    <xf numFmtId="0" fontId="4" fillId="0" borderId="126" xfId="1" applyFont="1" applyBorder="1"/>
    <xf numFmtId="0" fontId="6" fillId="0" borderId="143" xfId="1" applyFont="1" applyBorder="1" applyAlignment="1">
      <alignment horizontal="center"/>
    </xf>
    <xf numFmtId="0" fontId="6" fillId="0" borderId="144" xfId="1" applyFont="1" applyBorder="1" applyAlignment="1">
      <alignment horizontal="center"/>
    </xf>
    <xf numFmtId="0" fontId="4" fillId="0" borderId="60" xfId="1" applyFont="1" applyFill="1" applyBorder="1" applyAlignment="1">
      <alignment horizontal="left"/>
    </xf>
    <xf numFmtId="3" fontId="7" fillId="0" borderId="62" xfId="1" applyNumberFormat="1" applyFont="1" applyFill="1" applyBorder="1" applyAlignment="1">
      <alignment horizontal="center"/>
    </xf>
    <xf numFmtId="0" fontId="7" fillId="0" borderId="130" xfId="1" applyFont="1" applyFill="1" applyBorder="1" applyAlignment="1">
      <alignment horizontal="left"/>
    </xf>
    <xf numFmtId="3" fontId="7" fillId="0" borderId="130" xfId="1" applyNumberFormat="1" applyFont="1" applyFill="1" applyBorder="1" applyAlignment="1">
      <alignment horizontal="center"/>
    </xf>
    <xf numFmtId="3" fontId="4" fillId="0" borderId="76" xfId="1" applyNumberFormat="1" applyFont="1" applyBorder="1"/>
    <xf numFmtId="3" fontId="7" fillId="0" borderId="73" xfId="1" applyNumberFormat="1" applyFont="1" applyBorder="1"/>
    <xf numFmtId="3" fontId="4" fillId="0" borderId="3" xfId="1" applyNumberFormat="1" applyFont="1" applyBorder="1"/>
    <xf numFmtId="3" fontId="7" fillId="5" borderId="37" xfId="1" applyNumberFormat="1" applyFont="1" applyFill="1" applyBorder="1" applyAlignment="1">
      <alignment horizontal="center"/>
    </xf>
    <xf numFmtId="3" fontId="7" fillId="0" borderId="42" xfId="1" applyNumberFormat="1" applyFont="1" applyFill="1" applyBorder="1" applyAlignment="1">
      <alignment horizontal="center"/>
    </xf>
    <xf numFmtId="0" fontId="7" fillId="0" borderId="60" xfId="1" applyFont="1" applyFill="1" applyBorder="1" applyAlignment="1">
      <alignment horizontal="left"/>
    </xf>
    <xf numFmtId="3" fontId="7" fillId="0" borderId="129" xfId="1" applyNumberFormat="1" applyFont="1" applyFill="1" applyBorder="1" applyAlignment="1">
      <alignment horizontal="center"/>
    </xf>
    <xf numFmtId="3" fontId="7" fillId="5" borderId="65" xfId="1" applyNumberFormat="1" applyFont="1" applyFill="1" applyBorder="1" applyAlignment="1">
      <alignment horizontal="center"/>
    </xf>
    <xf numFmtId="4" fontId="7" fillId="0" borderId="69" xfId="1" applyNumberFormat="1" applyFont="1" applyFill="1" applyBorder="1" applyAlignment="1">
      <alignment horizontal="center"/>
    </xf>
    <xf numFmtId="0" fontId="13" fillId="0" borderId="40" xfId="1" applyFont="1" applyFill="1" applyBorder="1" applyAlignment="1">
      <alignment horizontal="right"/>
    </xf>
    <xf numFmtId="0" fontId="13" fillId="0" borderId="68" xfId="1" applyFont="1" applyFill="1" applyBorder="1" applyAlignment="1">
      <alignment horizontal="right"/>
    </xf>
    <xf numFmtId="4" fontId="7" fillId="0" borderId="66" xfId="1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/>
    </xf>
    <xf numFmtId="4" fontId="7" fillId="0" borderId="22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/>
    </xf>
    <xf numFmtId="4" fontId="4" fillId="0" borderId="97" xfId="1" applyNumberFormat="1" applyFont="1" applyFill="1" applyBorder="1" applyAlignment="1">
      <alignment horizontal="right" vertical="center" wrapText="1"/>
    </xf>
    <xf numFmtId="3" fontId="11" fillId="0" borderId="42" xfId="1" applyNumberFormat="1" applyFont="1" applyFill="1" applyBorder="1" applyAlignment="1">
      <alignment horizontal="right" vertical="center" wrapText="1"/>
    </xf>
    <xf numFmtId="4" fontId="7" fillId="0" borderId="69" xfId="1" applyNumberFormat="1" applyFont="1" applyFill="1" applyBorder="1" applyAlignment="1">
      <alignment horizontal="right" vertical="center" wrapText="1"/>
    </xf>
    <xf numFmtId="0" fontId="10" fillId="20" borderId="112" xfId="1" applyFont="1" applyFill="1" applyBorder="1" applyAlignment="1">
      <alignment horizontal="left"/>
    </xf>
    <xf numFmtId="3" fontId="6" fillId="20" borderId="111" xfId="1" applyNumberFormat="1" applyFont="1" applyFill="1" applyBorder="1" applyAlignment="1">
      <alignment horizontal="right" vertical="center" wrapText="1"/>
    </xf>
    <xf numFmtId="3" fontId="7" fillId="20" borderId="3" xfId="1" applyNumberFormat="1" applyFont="1" applyFill="1" applyBorder="1" applyAlignment="1">
      <alignment horizontal="right" vertical="center" wrapText="1"/>
    </xf>
    <xf numFmtId="0" fontId="55" fillId="0" borderId="34" xfId="1" applyFont="1" applyFill="1" applyBorder="1" applyAlignment="1">
      <alignment horizontal="right"/>
    </xf>
    <xf numFmtId="3" fontId="11" fillId="0" borderId="148" xfId="1" applyNumberFormat="1" applyFont="1" applyFill="1" applyBorder="1" applyAlignment="1">
      <alignment horizontal="right" vertical="center" wrapText="1"/>
    </xf>
    <xf numFmtId="164" fontId="7" fillId="0" borderId="42" xfId="1" applyNumberFormat="1" applyFont="1" applyFill="1" applyBorder="1" applyAlignment="1">
      <alignment horizontal="right"/>
    </xf>
    <xf numFmtId="4" fontId="4" fillId="0" borderId="69" xfId="1" applyNumberFormat="1" applyFont="1" applyFill="1" applyBorder="1" applyAlignment="1">
      <alignment horizontal="right" vertical="center" wrapText="1"/>
    </xf>
    <xf numFmtId="0" fontId="39" fillId="0" borderId="6" xfId="1" applyFont="1" applyBorder="1" applyAlignment="1">
      <alignment horizontal="right"/>
    </xf>
    <xf numFmtId="4" fontId="11" fillId="0" borderId="22" xfId="1" applyNumberFormat="1" applyFont="1" applyFill="1" applyBorder="1" applyAlignment="1">
      <alignment horizontal="right"/>
    </xf>
    <xf numFmtId="4" fontId="8" fillId="0" borderId="20" xfId="1" applyNumberFormat="1" applyFont="1" applyFill="1" applyBorder="1" applyAlignment="1">
      <alignment horizontal="right"/>
    </xf>
    <xf numFmtId="0" fontId="11" fillId="0" borderId="126" xfId="1" applyFont="1" applyFill="1" applyBorder="1"/>
    <xf numFmtId="3" fontId="7" fillId="0" borderId="29" xfId="1" applyNumberFormat="1" applyFont="1" applyFill="1" applyBorder="1" applyAlignment="1">
      <alignment horizontal="right"/>
    </xf>
    <xf numFmtId="4" fontId="4" fillId="0" borderId="29" xfId="1" applyNumberFormat="1" applyFont="1" applyFill="1" applyBorder="1" applyAlignment="1">
      <alignment horizontal="right"/>
    </xf>
    <xf numFmtId="3" fontId="27" fillId="0" borderId="43" xfId="1" applyNumberFormat="1" applyFont="1" applyBorder="1" applyAlignment="1">
      <alignment horizontal="center" wrapText="1"/>
    </xf>
    <xf numFmtId="3" fontId="7" fillId="0" borderId="150" xfId="1" applyNumberFormat="1" applyFont="1" applyFill="1" applyBorder="1" applyAlignment="1">
      <alignment horizontal="center"/>
    </xf>
    <xf numFmtId="3" fontId="7" fillId="0" borderId="111" xfId="1" applyNumberFormat="1" applyFont="1" applyFill="1" applyBorder="1" applyAlignment="1">
      <alignment horizontal="center"/>
    </xf>
    <xf numFmtId="0" fontId="8" fillId="0" borderId="35" xfId="1" applyFont="1" applyBorder="1"/>
    <xf numFmtId="2" fontId="1" fillId="0" borderId="0" xfId="1" applyNumberFormat="1" applyBorder="1"/>
    <xf numFmtId="3" fontId="11" fillId="0" borderId="2" xfId="1" applyNumberFormat="1" applyFont="1" applyBorder="1" applyAlignment="1">
      <alignment horizontal="center"/>
    </xf>
    <xf numFmtId="0" fontId="8" fillId="0" borderId="150" xfId="1" applyFont="1" applyBorder="1" applyAlignment="1">
      <alignment horizontal="center"/>
    </xf>
    <xf numFmtId="0" fontId="23" fillId="0" borderId="150" xfId="1" applyFont="1" applyBorder="1" applyAlignment="1">
      <alignment horizontal="center"/>
    </xf>
    <xf numFmtId="0" fontId="43" fillId="0" borderId="150" xfId="1" applyFont="1" applyBorder="1" applyAlignment="1">
      <alignment horizontal="center"/>
    </xf>
    <xf numFmtId="2" fontId="1" fillId="0" borderId="20" xfId="1" applyNumberFormat="1" applyBorder="1"/>
    <xf numFmtId="3" fontId="33" fillId="0" borderId="2" xfId="1" applyNumberFormat="1" applyFont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3" fontId="33" fillId="0" borderId="2" xfId="1" applyNumberFormat="1" applyFont="1" applyFill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6" fillId="0" borderId="147" xfId="1" applyFont="1" applyBorder="1" applyAlignment="1">
      <alignment horizontal="center"/>
    </xf>
    <xf numFmtId="0" fontId="22" fillId="0" borderId="147" xfId="1" applyFont="1" applyBorder="1" applyAlignment="1">
      <alignment horizontal="center"/>
    </xf>
    <xf numFmtId="0" fontId="67" fillId="0" borderId="152" xfId="1" applyFont="1" applyBorder="1" applyAlignment="1">
      <alignment horizontal="center"/>
    </xf>
    <xf numFmtId="0" fontId="21" fillId="0" borderId="153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22" fillId="0" borderId="33" xfId="1" applyFont="1" applyBorder="1" applyAlignment="1">
      <alignment horizontal="center"/>
    </xf>
    <xf numFmtId="0" fontId="8" fillId="0" borderId="151" xfId="1" applyFont="1" applyBorder="1" applyAlignment="1">
      <alignment horizontal="center"/>
    </xf>
    <xf numFmtId="0" fontId="23" fillId="0" borderId="151" xfId="1" applyFont="1" applyBorder="1" applyAlignment="1">
      <alignment horizontal="center"/>
    </xf>
    <xf numFmtId="0" fontId="43" fillId="0" borderId="151" xfId="1" applyFont="1" applyBorder="1" applyAlignment="1">
      <alignment horizontal="center"/>
    </xf>
    <xf numFmtId="0" fontId="11" fillId="0" borderId="64" xfId="1" applyFont="1" applyBorder="1" applyAlignment="1">
      <alignment horizontal="center"/>
    </xf>
    <xf numFmtId="3" fontId="11" fillId="0" borderId="37" xfId="1" applyNumberFormat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38" fillId="0" borderId="37" xfId="1" applyFont="1" applyBorder="1" applyAlignment="1">
      <alignment horizontal="center"/>
    </xf>
    <xf numFmtId="0" fontId="23" fillId="0" borderId="37" xfId="1" applyFont="1" applyBorder="1" applyAlignment="1">
      <alignment horizontal="center"/>
    </xf>
    <xf numFmtId="0" fontId="43" fillId="0" borderId="37" xfId="1" applyFont="1" applyBorder="1" applyAlignment="1">
      <alignment horizontal="center"/>
    </xf>
    <xf numFmtId="0" fontId="43" fillId="0" borderId="59" xfId="1" applyFont="1" applyBorder="1" applyAlignment="1">
      <alignment horizontal="center"/>
    </xf>
    <xf numFmtId="3" fontId="11" fillId="0" borderId="134" xfId="1" applyNumberFormat="1" applyFont="1" applyBorder="1" applyAlignment="1">
      <alignment horizontal="center"/>
    </xf>
    <xf numFmtId="0" fontId="68" fillId="0" borderId="35" xfId="1" applyFont="1" applyBorder="1" applyAlignment="1">
      <alignment horizontal="left"/>
    </xf>
    <xf numFmtId="0" fontId="45" fillId="0" borderId="23" xfId="1" applyFont="1" applyFill="1" applyBorder="1" applyAlignment="1">
      <alignment horizontal="left"/>
    </xf>
    <xf numFmtId="0" fontId="8" fillId="0" borderId="112" xfId="1" applyFont="1" applyFill="1" applyBorder="1"/>
    <xf numFmtId="3" fontId="11" fillId="0" borderId="3" xfId="1" applyNumberFormat="1" applyFont="1" applyBorder="1" applyAlignment="1">
      <alignment horizontal="center"/>
    </xf>
    <xf numFmtId="3" fontId="33" fillId="0" borderId="3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0" fontId="1" fillId="0" borderId="3" xfId="1" applyBorder="1"/>
    <xf numFmtId="2" fontId="1" fillId="0" borderId="97" xfId="1" applyNumberFormat="1" applyBorder="1"/>
    <xf numFmtId="3" fontId="13" fillId="0" borderId="148" xfId="1" applyNumberFormat="1" applyFont="1" applyFill="1" applyBorder="1" applyAlignment="1">
      <alignment horizontal="center"/>
    </xf>
    <xf numFmtId="3" fontId="13" fillId="0" borderId="42" xfId="1" applyNumberFormat="1" applyFont="1" applyFill="1" applyBorder="1" applyAlignment="1">
      <alignment horizontal="center"/>
    </xf>
    <xf numFmtId="3" fontId="37" fillId="0" borderId="42" xfId="1" applyNumberFormat="1" applyFont="1" applyBorder="1" applyAlignment="1">
      <alignment horizontal="right"/>
    </xf>
    <xf numFmtId="3" fontId="37" fillId="0" borderId="42" xfId="1" applyNumberFormat="1" applyFont="1" applyFill="1" applyBorder="1" applyAlignment="1">
      <alignment horizontal="right"/>
    </xf>
    <xf numFmtId="0" fontId="1" fillId="0" borderId="42" xfId="1" applyBorder="1"/>
    <xf numFmtId="2" fontId="1" fillId="0" borderId="69" xfId="1" applyNumberFormat="1" applyBorder="1"/>
    <xf numFmtId="3" fontId="10" fillId="0" borderId="2" xfId="1" applyNumberFormat="1" applyFont="1" applyFill="1" applyBorder="1" applyAlignment="1">
      <alignment horizontal="center"/>
    </xf>
    <xf numFmtId="3" fontId="8" fillId="0" borderId="37" xfId="1" applyNumberFormat="1" applyFont="1" applyBorder="1" applyAlignment="1">
      <alignment horizontal="center"/>
    </xf>
    <xf numFmtId="3" fontId="33" fillId="0" borderId="37" xfId="1" applyNumberFormat="1" applyFont="1" applyFill="1" applyBorder="1" applyAlignment="1">
      <alignment horizontal="center"/>
    </xf>
    <xf numFmtId="3" fontId="8" fillId="0" borderId="37" xfId="1" applyNumberFormat="1" applyFont="1" applyFill="1" applyBorder="1" applyAlignment="1">
      <alignment horizontal="center"/>
    </xf>
    <xf numFmtId="0" fontId="1" fillId="0" borderId="37" xfId="1" applyBorder="1"/>
    <xf numFmtId="2" fontId="1" fillId="0" borderId="59" xfId="1" applyNumberFormat="1" applyBorder="1"/>
    <xf numFmtId="3" fontId="10" fillId="0" borderId="3" xfId="1" applyNumberFormat="1" applyFont="1" applyBorder="1" applyAlignment="1">
      <alignment horizontal="center"/>
    </xf>
    <xf numFmtId="3" fontId="33" fillId="0" borderId="3" xfId="1" applyNumberFormat="1" applyFont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3" fontId="13" fillId="0" borderId="134" xfId="1" applyNumberFormat="1" applyFont="1" applyFill="1" applyBorder="1" applyAlignment="1">
      <alignment horizontal="center"/>
    </xf>
    <xf numFmtId="3" fontId="13" fillId="0" borderId="18" xfId="1" applyNumberFormat="1" applyFont="1" applyFill="1" applyBorder="1" applyAlignment="1">
      <alignment horizontal="center"/>
    </xf>
    <xf numFmtId="3" fontId="13" fillId="5" borderId="18" xfId="1" applyNumberFormat="1" applyFont="1" applyFill="1" applyBorder="1" applyAlignment="1">
      <alignment horizontal="center"/>
    </xf>
    <xf numFmtId="3" fontId="13" fillId="13" borderId="18" xfId="1" applyNumberFormat="1" applyFont="1" applyFill="1" applyBorder="1" applyAlignment="1">
      <alignment horizontal="center"/>
    </xf>
    <xf numFmtId="3" fontId="13" fillId="2" borderId="111" xfId="1" applyNumberFormat="1" applyFont="1" applyFill="1" applyBorder="1" applyAlignment="1">
      <alignment horizontal="center"/>
    </xf>
    <xf numFmtId="0" fontId="6" fillId="12" borderId="48" xfId="1" applyFont="1" applyFill="1" applyBorder="1"/>
    <xf numFmtId="0" fontId="6" fillId="12" borderId="110" xfId="1" applyFont="1" applyFill="1" applyBorder="1"/>
    <xf numFmtId="0" fontId="6" fillId="3" borderId="112" xfId="1" applyFont="1" applyFill="1" applyBorder="1"/>
    <xf numFmtId="2" fontId="34" fillId="0" borderId="69" xfId="1" applyNumberFormat="1" applyFont="1" applyBorder="1" applyAlignment="1">
      <alignment horizontal="right"/>
    </xf>
    <xf numFmtId="4" fontId="34" fillId="0" borderId="69" xfId="1" applyNumberFormat="1" applyFont="1" applyBorder="1" applyAlignment="1">
      <alignment horizontal="right"/>
    </xf>
    <xf numFmtId="0" fontId="7" fillId="0" borderId="29" xfId="1" applyFont="1" applyFill="1" applyBorder="1"/>
    <xf numFmtId="0" fontId="7" fillId="0" borderId="23" xfId="1" applyFont="1" applyFill="1" applyBorder="1" applyAlignment="1">
      <alignment horizontal="left"/>
    </xf>
    <xf numFmtId="3" fontId="6" fillId="0" borderId="39" xfId="1" applyNumberFormat="1" applyFont="1" applyFill="1" applyBorder="1" applyAlignment="1">
      <alignment horizontal="right"/>
    </xf>
    <xf numFmtId="3" fontId="6" fillId="0" borderId="39" xfId="1" applyNumberFormat="1" applyFont="1" applyFill="1" applyBorder="1" applyAlignment="1">
      <alignment horizontal="right" wrapText="1"/>
    </xf>
    <xf numFmtId="3" fontId="7" fillId="0" borderId="18" xfId="1" applyNumberFormat="1" applyFont="1" applyFill="1" applyBorder="1" applyAlignment="1">
      <alignment horizontal="right" wrapText="1"/>
    </xf>
    <xf numFmtId="3" fontId="11" fillId="0" borderId="18" xfId="1" applyNumberFormat="1" applyFont="1" applyFill="1" applyBorder="1" applyAlignment="1">
      <alignment horizontal="right" wrapText="1"/>
    </xf>
    <xf numFmtId="164" fontId="7" fillId="0" borderId="18" xfId="1" applyNumberFormat="1" applyFont="1" applyFill="1" applyBorder="1" applyAlignment="1">
      <alignment horizontal="right" wrapText="1"/>
    </xf>
    <xf numFmtId="164" fontId="7" fillId="0" borderId="111" xfId="1" applyNumberFormat="1" applyFont="1" applyFill="1" applyBorder="1" applyAlignment="1">
      <alignment horizontal="right" wrapText="1"/>
    </xf>
    <xf numFmtId="0" fontId="6" fillId="0" borderId="29" xfId="1" applyFont="1" applyFill="1" applyBorder="1" applyAlignment="1">
      <alignment horizontal="left"/>
    </xf>
    <xf numFmtId="0" fontId="11" fillId="0" borderId="23" xfId="1" applyFont="1" applyFill="1" applyBorder="1" applyAlignment="1">
      <alignment horizontal="left"/>
    </xf>
    <xf numFmtId="0" fontId="12" fillId="0" borderId="23" xfId="1" applyFont="1" applyFill="1" applyBorder="1"/>
    <xf numFmtId="3" fontId="11" fillId="0" borderId="39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3" fontId="6" fillId="0" borderId="18" xfId="1" applyNumberFormat="1" applyFont="1" applyFill="1" applyBorder="1" applyAlignment="1">
      <alignment horizontal="right" vertical="center" wrapText="1"/>
    </xf>
    <xf numFmtId="3" fontId="6" fillId="0" borderId="111" xfId="1" applyNumberFormat="1" applyFont="1" applyFill="1" applyBorder="1" applyAlignment="1">
      <alignment horizontal="right" vertical="center" wrapText="1"/>
    </xf>
    <xf numFmtId="0" fontId="6" fillId="0" borderId="29" xfId="1" applyFont="1" applyFill="1" applyBorder="1"/>
    <xf numFmtId="0" fontId="10" fillId="0" borderId="23" xfId="1" applyFont="1" applyFill="1" applyBorder="1"/>
    <xf numFmtId="0" fontId="11" fillId="0" borderId="112" xfId="1" applyFont="1" applyFill="1" applyBorder="1" applyAlignment="1">
      <alignment horizontal="left"/>
    </xf>
    <xf numFmtId="3" fontId="40" fillId="0" borderId="12" xfId="1" applyNumberFormat="1" applyFont="1" applyFill="1" applyBorder="1" applyAlignment="1">
      <alignment horizontal="left"/>
    </xf>
    <xf numFmtId="0" fontId="6" fillId="0" borderId="5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66" xfId="1" applyFont="1" applyFill="1" applyBorder="1" applyAlignment="1">
      <alignment horizontal="center" vertical="center" wrapText="1"/>
    </xf>
    <xf numFmtId="0" fontId="59" fillId="0" borderId="19" xfId="1" applyFont="1" applyFill="1" applyBorder="1" applyAlignment="1">
      <alignment horizontal="left" wrapText="1"/>
    </xf>
    <xf numFmtId="0" fontId="59" fillId="0" borderId="0" xfId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6" fillId="0" borderId="35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134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35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53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0" fillId="0" borderId="0" xfId="1" applyFont="1" applyFill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42" fillId="0" borderId="0" xfId="1" applyFont="1" applyAlignment="1">
      <alignment horizontal="center"/>
    </xf>
    <xf numFmtId="0" fontId="1" fillId="0" borderId="0" xfId="1" applyAlignment="1"/>
    <xf numFmtId="0" fontId="1" fillId="0" borderId="5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66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147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0" borderId="100" xfId="1" applyFont="1" applyFill="1" applyBorder="1" applyAlignment="1">
      <alignment horizontal="center" vertical="center" wrapText="1"/>
    </xf>
    <xf numFmtId="0" fontId="34" fillId="0" borderId="1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34" fillId="0" borderId="59" xfId="1" applyFont="1" applyFill="1" applyBorder="1" applyAlignment="1">
      <alignment horizontal="center" vertical="center" wrapText="1"/>
    </xf>
    <xf numFmtId="0" fontId="34" fillId="0" borderId="20" xfId="1" applyFont="1" applyFill="1" applyBorder="1" applyAlignment="1">
      <alignment horizontal="center" vertical="center" wrapText="1"/>
    </xf>
    <xf numFmtId="0" fontId="34" fillId="0" borderId="6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114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0" fontId="27" fillId="8" borderId="0" xfId="1" applyFont="1" applyFill="1" applyBorder="1" applyAlignment="1">
      <alignment horizontal="left"/>
    </xf>
  </cellXfs>
  <cellStyles count="4">
    <cellStyle name="Normální" xfId="0" builtinId="0"/>
    <cellStyle name="Normální 2" xfId="1"/>
    <cellStyle name="Procenta 2" xfId="2"/>
    <cellStyle name="Procenta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iborova\Documents\GroupWise\PO%20na%20OF\&#269;erp&#225;n&#237;%20rozpo&#269;tu%201.%20Q%202018\DK%20Ostrov\01%20Pln&#283;n&#237;%20-%20DK%202018%201.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-pracovní2016"/>
      <sheetName val="DK2016"/>
      <sheetName val="návrh 2017 prac."/>
      <sheetName val="návrh 2018 prac. V1"/>
      <sheetName val="návrh 2018 prac. V2"/>
      <sheetName val="návrh 2018 prac. V3"/>
      <sheetName val="návrh 2018 prac.V4 FOH"/>
      <sheetName val="návrh 2018 mzdy"/>
      <sheetName val="PRAC rozp. 2018"/>
      <sheetName val="Roz.Město 2018"/>
      <sheetName val="1.Q prac"/>
      <sheetName val="1.Q Měú"/>
      <sheetName val="1.Q 2018 MěÚ plění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L7">
            <v>49086</v>
          </cell>
        </row>
        <row r="8">
          <cell r="L8">
            <v>22639</v>
          </cell>
        </row>
        <row r="9">
          <cell r="L9">
            <v>548004</v>
          </cell>
        </row>
        <row r="10">
          <cell r="L10">
            <v>9288</v>
          </cell>
        </row>
        <row r="11">
          <cell r="L11">
            <v>102637</v>
          </cell>
        </row>
        <row r="12">
          <cell r="L12">
            <v>846252</v>
          </cell>
        </row>
        <row r="13">
          <cell r="L13">
            <v>278325</v>
          </cell>
        </row>
        <row r="15">
          <cell r="L15">
            <v>1142636</v>
          </cell>
        </row>
        <row r="16">
          <cell r="L16">
            <v>88063</v>
          </cell>
        </row>
        <row r="20">
          <cell r="L20">
            <v>1800</v>
          </cell>
        </row>
        <row r="21">
          <cell r="L21">
            <v>0</v>
          </cell>
        </row>
        <row r="23">
          <cell r="L23">
            <v>24587</v>
          </cell>
        </row>
        <row r="24">
          <cell r="L24">
            <v>8689</v>
          </cell>
        </row>
        <row r="25">
          <cell r="L25">
            <v>0</v>
          </cell>
        </row>
        <row r="27">
          <cell r="L27">
            <v>1314</v>
          </cell>
        </row>
        <row r="28">
          <cell r="L28">
            <v>19200</v>
          </cell>
        </row>
        <row r="29">
          <cell r="L29">
            <v>1140</v>
          </cell>
        </row>
        <row r="31">
          <cell r="L31">
            <v>36</v>
          </cell>
        </row>
        <row r="34">
          <cell r="L34">
            <v>0</v>
          </cell>
        </row>
        <row r="35">
          <cell r="L35">
            <v>39207</v>
          </cell>
        </row>
        <row r="36">
          <cell r="L36">
            <v>117932</v>
          </cell>
        </row>
        <row r="37">
          <cell r="L37">
            <v>43503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3">
          <cell r="L43">
            <v>0</v>
          </cell>
        </row>
        <row r="45">
          <cell r="L45">
            <v>0</v>
          </cell>
        </row>
        <row r="47">
          <cell r="L47">
            <v>20000</v>
          </cell>
        </row>
        <row r="48">
          <cell r="L48">
            <v>25431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184987</v>
          </cell>
        </row>
        <row r="67">
          <cell r="L67">
            <v>2380983</v>
          </cell>
        </row>
        <row r="68">
          <cell r="L68">
            <v>90000</v>
          </cell>
        </row>
        <row r="72">
          <cell r="L72">
            <v>0</v>
          </cell>
        </row>
        <row r="75">
          <cell r="L75">
            <v>0</v>
          </cell>
        </row>
        <row r="77">
          <cell r="L77">
            <v>0</v>
          </cell>
        </row>
        <row r="78">
          <cell r="L78">
            <v>10000</v>
          </cell>
        </row>
        <row r="79">
          <cell r="L79">
            <v>0</v>
          </cell>
        </row>
        <row r="80">
          <cell r="L80">
            <v>30000</v>
          </cell>
        </row>
        <row r="82">
          <cell r="L82">
            <v>0</v>
          </cell>
        </row>
        <row r="84">
          <cell r="L84">
            <v>0</v>
          </cell>
        </row>
        <row r="85">
          <cell r="L85">
            <v>20000</v>
          </cell>
        </row>
        <row r="86">
          <cell r="L86">
            <v>0</v>
          </cell>
        </row>
        <row r="88">
          <cell r="L88">
            <v>50000</v>
          </cell>
        </row>
        <row r="89">
          <cell r="L89">
            <v>30000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102">
          <cell r="L102">
            <v>0</v>
          </cell>
        </row>
        <row r="103">
          <cell r="L103">
            <v>20000</v>
          </cell>
        </row>
        <row r="104">
          <cell r="L104">
            <v>10000</v>
          </cell>
        </row>
        <row r="105">
          <cell r="L105">
            <v>0</v>
          </cell>
        </row>
        <row r="106">
          <cell r="L106">
            <v>0</v>
          </cell>
        </row>
        <row r="120">
          <cell r="L120">
            <v>10423</v>
          </cell>
        </row>
        <row r="121">
          <cell r="L121">
            <v>7169</v>
          </cell>
        </row>
        <row r="122">
          <cell r="L122">
            <v>42893</v>
          </cell>
        </row>
        <row r="123">
          <cell r="L123">
            <v>0</v>
          </cell>
        </row>
        <row r="125">
          <cell r="L125">
            <v>6205</v>
          </cell>
        </row>
        <row r="126">
          <cell r="L126">
            <v>233</v>
          </cell>
        </row>
        <row r="127">
          <cell r="L127">
            <v>12233</v>
          </cell>
        </row>
        <row r="128">
          <cell r="L128">
            <v>105426</v>
          </cell>
        </row>
        <row r="132">
          <cell r="L132">
            <v>6410</v>
          </cell>
        </row>
        <row r="135">
          <cell r="L135">
            <v>224683</v>
          </cell>
        </row>
        <row r="143">
          <cell r="L143">
            <v>10336</v>
          </cell>
        </row>
        <row r="144">
          <cell r="L144">
            <v>-3330</v>
          </cell>
        </row>
        <row r="145">
          <cell r="L145">
            <v>8050</v>
          </cell>
        </row>
        <row r="146">
          <cell r="L146">
            <v>2481</v>
          </cell>
        </row>
        <row r="147">
          <cell r="L147">
            <v>-39271</v>
          </cell>
        </row>
        <row r="148">
          <cell r="L148">
            <v>0</v>
          </cell>
        </row>
        <row r="149">
          <cell r="L149">
            <v>8535</v>
          </cell>
        </row>
        <row r="151">
          <cell r="L151">
            <v>0</v>
          </cell>
        </row>
        <row r="152">
          <cell r="L152">
            <v>13183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246101</v>
          </cell>
        </row>
        <row r="159">
          <cell r="L159">
            <v>9605</v>
          </cell>
        </row>
        <row r="162">
          <cell r="L162">
            <v>341172</v>
          </cell>
        </row>
        <row r="164">
          <cell r="L164">
            <v>10000</v>
          </cell>
        </row>
        <row r="165">
          <cell r="L165">
            <v>0</v>
          </cell>
        </row>
        <row r="167">
          <cell r="L167">
            <v>0</v>
          </cell>
        </row>
        <row r="168">
          <cell r="L168">
            <v>0</v>
          </cell>
        </row>
        <row r="177">
          <cell r="L177">
            <v>0</v>
          </cell>
        </row>
        <row r="178">
          <cell r="L178">
            <v>1056</v>
          </cell>
        </row>
        <row r="179">
          <cell r="L179">
            <v>0</v>
          </cell>
        </row>
        <row r="180">
          <cell r="L180">
            <v>3028</v>
          </cell>
        </row>
        <row r="181">
          <cell r="L181">
            <v>227619</v>
          </cell>
        </row>
        <row r="182">
          <cell r="L182">
            <v>0</v>
          </cell>
        </row>
        <row r="183">
          <cell r="L183">
            <v>4508</v>
          </cell>
        </row>
        <row r="184">
          <cell r="L184">
            <v>38582</v>
          </cell>
        </row>
        <row r="188">
          <cell r="L188">
            <v>30000</v>
          </cell>
        </row>
        <row r="189">
          <cell r="L189">
            <v>0</v>
          </cell>
        </row>
        <row r="190">
          <cell r="L190">
            <v>40000</v>
          </cell>
        </row>
        <row r="191">
          <cell r="L191">
            <v>292079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B1" zoomScaleNormal="100" workbookViewId="0">
      <selection activeCell="I15" sqref="I15"/>
    </sheetView>
  </sheetViews>
  <sheetFormatPr defaultColWidth="9.109375" defaultRowHeight="13.2" x14ac:dyDescent="0.25"/>
  <cols>
    <col min="1" max="1" width="0" style="143" hidden="1" customWidth="1"/>
    <col min="2" max="2" width="45" style="143" customWidth="1"/>
    <col min="3" max="3" width="13.44140625" style="288" customWidth="1"/>
    <col min="4" max="4" width="14" style="143" customWidth="1"/>
    <col min="5" max="5" width="16.44140625" style="2" customWidth="1"/>
    <col min="6" max="256" width="9.109375" style="143"/>
    <col min="257" max="257" width="0" style="143" hidden="1" customWidth="1"/>
    <col min="258" max="258" width="45" style="143" customWidth="1"/>
    <col min="259" max="259" width="13.44140625" style="143" customWidth="1"/>
    <col min="260" max="260" width="14" style="143" customWidth="1"/>
    <col min="261" max="261" width="16.44140625" style="143" customWidth="1"/>
    <col min="262" max="512" width="9.109375" style="143"/>
    <col min="513" max="513" width="0" style="143" hidden="1" customWidth="1"/>
    <col min="514" max="514" width="45" style="143" customWidth="1"/>
    <col min="515" max="515" width="13.44140625" style="143" customWidth="1"/>
    <col min="516" max="516" width="14" style="143" customWidth="1"/>
    <col min="517" max="517" width="16.44140625" style="143" customWidth="1"/>
    <col min="518" max="768" width="9.109375" style="143"/>
    <col min="769" max="769" width="0" style="143" hidden="1" customWidth="1"/>
    <col min="770" max="770" width="45" style="143" customWidth="1"/>
    <col min="771" max="771" width="13.44140625" style="143" customWidth="1"/>
    <col min="772" max="772" width="14" style="143" customWidth="1"/>
    <col min="773" max="773" width="16.44140625" style="143" customWidth="1"/>
    <col min="774" max="1024" width="9.109375" style="143"/>
    <col min="1025" max="1025" width="0" style="143" hidden="1" customWidth="1"/>
    <col min="1026" max="1026" width="45" style="143" customWidth="1"/>
    <col min="1027" max="1027" width="13.44140625" style="143" customWidth="1"/>
    <col min="1028" max="1028" width="14" style="143" customWidth="1"/>
    <col min="1029" max="1029" width="16.44140625" style="143" customWidth="1"/>
    <col min="1030" max="1280" width="9.109375" style="143"/>
    <col min="1281" max="1281" width="0" style="143" hidden="1" customWidth="1"/>
    <col min="1282" max="1282" width="45" style="143" customWidth="1"/>
    <col min="1283" max="1283" width="13.44140625" style="143" customWidth="1"/>
    <col min="1284" max="1284" width="14" style="143" customWidth="1"/>
    <col min="1285" max="1285" width="16.44140625" style="143" customWidth="1"/>
    <col min="1286" max="1536" width="9.109375" style="143"/>
    <col min="1537" max="1537" width="0" style="143" hidden="1" customWidth="1"/>
    <col min="1538" max="1538" width="45" style="143" customWidth="1"/>
    <col min="1539" max="1539" width="13.44140625" style="143" customWidth="1"/>
    <col min="1540" max="1540" width="14" style="143" customWidth="1"/>
    <col min="1541" max="1541" width="16.44140625" style="143" customWidth="1"/>
    <col min="1542" max="1792" width="9.109375" style="143"/>
    <col min="1793" max="1793" width="0" style="143" hidden="1" customWidth="1"/>
    <col min="1794" max="1794" width="45" style="143" customWidth="1"/>
    <col min="1795" max="1795" width="13.44140625" style="143" customWidth="1"/>
    <col min="1796" max="1796" width="14" style="143" customWidth="1"/>
    <col min="1797" max="1797" width="16.44140625" style="143" customWidth="1"/>
    <col min="1798" max="2048" width="9.109375" style="143"/>
    <col min="2049" max="2049" width="0" style="143" hidden="1" customWidth="1"/>
    <col min="2050" max="2050" width="45" style="143" customWidth="1"/>
    <col min="2051" max="2051" width="13.44140625" style="143" customWidth="1"/>
    <col min="2052" max="2052" width="14" style="143" customWidth="1"/>
    <col min="2053" max="2053" width="16.44140625" style="143" customWidth="1"/>
    <col min="2054" max="2304" width="9.109375" style="143"/>
    <col min="2305" max="2305" width="0" style="143" hidden="1" customWidth="1"/>
    <col min="2306" max="2306" width="45" style="143" customWidth="1"/>
    <col min="2307" max="2307" width="13.44140625" style="143" customWidth="1"/>
    <col min="2308" max="2308" width="14" style="143" customWidth="1"/>
    <col min="2309" max="2309" width="16.44140625" style="143" customWidth="1"/>
    <col min="2310" max="2560" width="9.109375" style="143"/>
    <col min="2561" max="2561" width="0" style="143" hidden="1" customWidth="1"/>
    <col min="2562" max="2562" width="45" style="143" customWidth="1"/>
    <col min="2563" max="2563" width="13.44140625" style="143" customWidth="1"/>
    <col min="2564" max="2564" width="14" style="143" customWidth="1"/>
    <col min="2565" max="2565" width="16.44140625" style="143" customWidth="1"/>
    <col min="2566" max="2816" width="9.109375" style="143"/>
    <col min="2817" max="2817" width="0" style="143" hidden="1" customWidth="1"/>
    <col min="2818" max="2818" width="45" style="143" customWidth="1"/>
    <col min="2819" max="2819" width="13.44140625" style="143" customWidth="1"/>
    <col min="2820" max="2820" width="14" style="143" customWidth="1"/>
    <col min="2821" max="2821" width="16.44140625" style="143" customWidth="1"/>
    <col min="2822" max="3072" width="9.109375" style="143"/>
    <col min="3073" max="3073" width="0" style="143" hidden="1" customWidth="1"/>
    <col min="3074" max="3074" width="45" style="143" customWidth="1"/>
    <col min="3075" max="3075" width="13.44140625" style="143" customWidth="1"/>
    <col min="3076" max="3076" width="14" style="143" customWidth="1"/>
    <col min="3077" max="3077" width="16.44140625" style="143" customWidth="1"/>
    <col min="3078" max="3328" width="9.109375" style="143"/>
    <col min="3329" max="3329" width="0" style="143" hidden="1" customWidth="1"/>
    <col min="3330" max="3330" width="45" style="143" customWidth="1"/>
    <col min="3331" max="3331" width="13.44140625" style="143" customWidth="1"/>
    <col min="3332" max="3332" width="14" style="143" customWidth="1"/>
    <col min="3333" max="3333" width="16.44140625" style="143" customWidth="1"/>
    <col min="3334" max="3584" width="9.109375" style="143"/>
    <col min="3585" max="3585" width="0" style="143" hidden="1" customWidth="1"/>
    <col min="3586" max="3586" width="45" style="143" customWidth="1"/>
    <col min="3587" max="3587" width="13.44140625" style="143" customWidth="1"/>
    <col min="3588" max="3588" width="14" style="143" customWidth="1"/>
    <col min="3589" max="3589" width="16.44140625" style="143" customWidth="1"/>
    <col min="3590" max="3840" width="9.109375" style="143"/>
    <col min="3841" max="3841" width="0" style="143" hidden="1" customWidth="1"/>
    <col min="3842" max="3842" width="45" style="143" customWidth="1"/>
    <col min="3843" max="3843" width="13.44140625" style="143" customWidth="1"/>
    <col min="3844" max="3844" width="14" style="143" customWidth="1"/>
    <col min="3845" max="3845" width="16.44140625" style="143" customWidth="1"/>
    <col min="3846" max="4096" width="9.109375" style="143"/>
    <col min="4097" max="4097" width="0" style="143" hidden="1" customWidth="1"/>
    <col min="4098" max="4098" width="45" style="143" customWidth="1"/>
    <col min="4099" max="4099" width="13.44140625" style="143" customWidth="1"/>
    <col min="4100" max="4100" width="14" style="143" customWidth="1"/>
    <col min="4101" max="4101" width="16.44140625" style="143" customWidth="1"/>
    <col min="4102" max="4352" width="9.109375" style="143"/>
    <col min="4353" max="4353" width="0" style="143" hidden="1" customWidth="1"/>
    <col min="4354" max="4354" width="45" style="143" customWidth="1"/>
    <col min="4355" max="4355" width="13.44140625" style="143" customWidth="1"/>
    <col min="4356" max="4356" width="14" style="143" customWidth="1"/>
    <col min="4357" max="4357" width="16.44140625" style="143" customWidth="1"/>
    <col min="4358" max="4608" width="9.109375" style="143"/>
    <col min="4609" max="4609" width="0" style="143" hidden="1" customWidth="1"/>
    <col min="4610" max="4610" width="45" style="143" customWidth="1"/>
    <col min="4611" max="4611" width="13.44140625" style="143" customWidth="1"/>
    <col min="4612" max="4612" width="14" style="143" customWidth="1"/>
    <col min="4613" max="4613" width="16.44140625" style="143" customWidth="1"/>
    <col min="4614" max="4864" width="9.109375" style="143"/>
    <col min="4865" max="4865" width="0" style="143" hidden="1" customWidth="1"/>
    <col min="4866" max="4866" width="45" style="143" customWidth="1"/>
    <col min="4867" max="4867" width="13.44140625" style="143" customWidth="1"/>
    <col min="4868" max="4868" width="14" style="143" customWidth="1"/>
    <col min="4869" max="4869" width="16.44140625" style="143" customWidth="1"/>
    <col min="4870" max="5120" width="9.109375" style="143"/>
    <col min="5121" max="5121" width="0" style="143" hidden="1" customWidth="1"/>
    <col min="5122" max="5122" width="45" style="143" customWidth="1"/>
    <col min="5123" max="5123" width="13.44140625" style="143" customWidth="1"/>
    <col min="5124" max="5124" width="14" style="143" customWidth="1"/>
    <col min="5125" max="5125" width="16.44140625" style="143" customWidth="1"/>
    <col min="5126" max="5376" width="9.109375" style="143"/>
    <col min="5377" max="5377" width="0" style="143" hidden="1" customWidth="1"/>
    <col min="5378" max="5378" width="45" style="143" customWidth="1"/>
    <col min="5379" max="5379" width="13.44140625" style="143" customWidth="1"/>
    <col min="5380" max="5380" width="14" style="143" customWidth="1"/>
    <col min="5381" max="5381" width="16.44140625" style="143" customWidth="1"/>
    <col min="5382" max="5632" width="9.109375" style="143"/>
    <col min="5633" max="5633" width="0" style="143" hidden="1" customWidth="1"/>
    <col min="5634" max="5634" width="45" style="143" customWidth="1"/>
    <col min="5635" max="5635" width="13.44140625" style="143" customWidth="1"/>
    <col min="5636" max="5636" width="14" style="143" customWidth="1"/>
    <col min="5637" max="5637" width="16.44140625" style="143" customWidth="1"/>
    <col min="5638" max="5888" width="9.109375" style="143"/>
    <col min="5889" max="5889" width="0" style="143" hidden="1" customWidth="1"/>
    <col min="5890" max="5890" width="45" style="143" customWidth="1"/>
    <col min="5891" max="5891" width="13.44140625" style="143" customWidth="1"/>
    <col min="5892" max="5892" width="14" style="143" customWidth="1"/>
    <col min="5893" max="5893" width="16.44140625" style="143" customWidth="1"/>
    <col min="5894" max="6144" width="9.109375" style="143"/>
    <col min="6145" max="6145" width="0" style="143" hidden="1" customWidth="1"/>
    <col min="6146" max="6146" width="45" style="143" customWidth="1"/>
    <col min="6147" max="6147" width="13.44140625" style="143" customWidth="1"/>
    <col min="6148" max="6148" width="14" style="143" customWidth="1"/>
    <col min="6149" max="6149" width="16.44140625" style="143" customWidth="1"/>
    <col min="6150" max="6400" width="9.109375" style="143"/>
    <col min="6401" max="6401" width="0" style="143" hidden="1" customWidth="1"/>
    <col min="6402" max="6402" width="45" style="143" customWidth="1"/>
    <col min="6403" max="6403" width="13.44140625" style="143" customWidth="1"/>
    <col min="6404" max="6404" width="14" style="143" customWidth="1"/>
    <col min="6405" max="6405" width="16.44140625" style="143" customWidth="1"/>
    <col min="6406" max="6656" width="9.109375" style="143"/>
    <col min="6657" max="6657" width="0" style="143" hidden="1" customWidth="1"/>
    <col min="6658" max="6658" width="45" style="143" customWidth="1"/>
    <col min="6659" max="6659" width="13.44140625" style="143" customWidth="1"/>
    <col min="6660" max="6660" width="14" style="143" customWidth="1"/>
    <col min="6661" max="6661" width="16.44140625" style="143" customWidth="1"/>
    <col min="6662" max="6912" width="9.109375" style="143"/>
    <col min="6913" max="6913" width="0" style="143" hidden="1" customWidth="1"/>
    <col min="6914" max="6914" width="45" style="143" customWidth="1"/>
    <col min="6915" max="6915" width="13.44140625" style="143" customWidth="1"/>
    <col min="6916" max="6916" width="14" style="143" customWidth="1"/>
    <col min="6917" max="6917" width="16.44140625" style="143" customWidth="1"/>
    <col min="6918" max="7168" width="9.109375" style="143"/>
    <col min="7169" max="7169" width="0" style="143" hidden="1" customWidth="1"/>
    <col min="7170" max="7170" width="45" style="143" customWidth="1"/>
    <col min="7171" max="7171" width="13.44140625" style="143" customWidth="1"/>
    <col min="7172" max="7172" width="14" style="143" customWidth="1"/>
    <col min="7173" max="7173" width="16.44140625" style="143" customWidth="1"/>
    <col min="7174" max="7424" width="9.109375" style="143"/>
    <col min="7425" max="7425" width="0" style="143" hidden="1" customWidth="1"/>
    <col min="7426" max="7426" width="45" style="143" customWidth="1"/>
    <col min="7427" max="7427" width="13.44140625" style="143" customWidth="1"/>
    <col min="7428" max="7428" width="14" style="143" customWidth="1"/>
    <col min="7429" max="7429" width="16.44140625" style="143" customWidth="1"/>
    <col min="7430" max="7680" width="9.109375" style="143"/>
    <col min="7681" max="7681" width="0" style="143" hidden="1" customWidth="1"/>
    <col min="7682" max="7682" width="45" style="143" customWidth="1"/>
    <col min="7683" max="7683" width="13.44140625" style="143" customWidth="1"/>
    <col min="7684" max="7684" width="14" style="143" customWidth="1"/>
    <col min="7685" max="7685" width="16.44140625" style="143" customWidth="1"/>
    <col min="7686" max="7936" width="9.109375" style="143"/>
    <col min="7937" max="7937" width="0" style="143" hidden="1" customWidth="1"/>
    <col min="7938" max="7938" width="45" style="143" customWidth="1"/>
    <col min="7939" max="7939" width="13.44140625" style="143" customWidth="1"/>
    <col min="7940" max="7940" width="14" style="143" customWidth="1"/>
    <col min="7941" max="7941" width="16.44140625" style="143" customWidth="1"/>
    <col min="7942" max="8192" width="9.109375" style="143"/>
    <col min="8193" max="8193" width="0" style="143" hidden="1" customWidth="1"/>
    <col min="8194" max="8194" width="45" style="143" customWidth="1"/>
    <col min="8195" max="8195" width="13.44140625" style="143" customWidth="1"/>
    <col min="8196" max="8196" width="14" style="143" customWidth="1"/>
    <col min="8197" max="8197" width="16.44140625" style="143" customWidth="1"/>
    <col min="8198" max="8448" width="9.109375" style="143"/>
    <col min="8449" max="8449" width="0" style="143" hidden="1" customWidth="1"/>
    <col min="8450" max="8450" width="45" style="143" customWidth="1"/>
    <col min="8451" max="8451" width="13.44140625" style="143" customWidth="1"/>
    <col min="8452" max="8452" width="14" style="143" customWidth="1"/>
    <col min="8453" max="8453" width="16.44140625" style="143" customWidth="1"/>
    <col min="8454" max="8704" width="9.109375" style="143"/>
    <col min="8705" max="8705" width="0" style="143" hidden="1" customWidth="1"/>
    <col min="8706" max="8706" width="45" style="143" customWidth="1"/>
    <col min="8707" max="8707" width="13.44140625" style="143" customWidth="1"/>
    <col min="8708" max="8708" width="14" style="143" customWidth="1"/>
    <col min="8709" max="8709" width="16.44140625" style="143" customWidth="1"/>
    <col min="8710" max="8960" width="9.109375" style="143"/>
    <col min="8961" max="8961" width="0" style="143" hidden="1" customWidth="1"/>
    <col min="8962" max="8962" width="45" style="143" customWidth="1"/>
    <col min="8963" max="8963" width="13.44140625" style="143" customWidth="1"/>
    <col min="8964" max="8964" width="14" style="143" customWidth="1"/>
    <col min="8965" max="8965" width="16.44140625" style="143" customWidth="1"/>
    <col min="8966" max="9216" width="9.109375" style="143"/>
    <col min="9217" max="9217" width="0" style="143" hidden="1" customWidth="1"/>
    <col min="9218" max="9218" width="45" style="143" customWidth="1"/>
    <col min="9219" max="9219" width="13.44140625" style="143" customWidth="1"/>
    <col min="9220" max="9220" width="14" style="143" customWidth="1"/>
    <col min="9221" max="9221" width="16.44140625" style="143" customWidth="1"/>
    <col min="9222" max="9472" width="9.109375" style="143"/>
    <col min="9473" max="9473" width="0" style="143" hidden="1" customWidth="1"/>
    <col min="9474" max="9474" width="45" style="143" customWidth="1"/>
    <col min="9475" max="9475" width="13.44140625" style="143" customWidth="1"/>
    <col min="9476" max="9476" width="14" style="143" customWidth="1"/>
    <col min="9477" max="9477" width="16.44140625" style="143" customWidth="1"/>
    <col min="9478" max="9728" width="9.109375" style="143"/>
    <col min="9729" max="9729" width="0" style="143" hidden="1" customWidth="1"/>
    <col min="9730" max="9730" width="45" style="143" customWidth="1"/>
    <col min="9731" max="9731" width="13.44140625" style="143" customWidth="1"/>
    <col min="9732" max="9732" width="14" style="143" customWidth="1"/>
    <col min="9733" max="9733" width="16.44140625" style="143" customWidth="1"/>
    <col min="9734" max="9984" width="9.109375" style="143"/>
    <col min="9985" max="9985" width="0" style="143" hidden="1" customWidth="1"/>
    <col min="9986" max="9986" width="45" style="143" customWidth="1"/>
    <col min="9987" max="9987" width="13.44140625" style="143" customWidth="1"/>
    <col min="9988" max="9988" width="14" style="143" customWidth="1"/>
    <col min="9989" max="9989" width="16.44140625" style="143" customWidth="1"/>
    <col min="9990" max="10240" width="9.109375" style="143"/>
    <col min="10241" max="10241" width="0" style="143" hidden="1" customWidth="1"/>
    <col min="10242" max="10242" width="45" style="143" customWidth="1"/>
    <col min="10243" max="10243" width="13.44140625" style="143" customWidth="1"/>
    <col min="10244" max="10244" width="14" style="143" customWidth="1"/>
    <col min="10245" max="10245" width="16.44140625" style="143" customWidth="1"/>
    <col min="10246" max="10496" width="9.109375" style="143"/>
    <col min="10497" max="10497" width="0" style="143" hidden="1" customWidth="1"/>
    <col min="10498" max="10498" width="45" style="143" customWidth="1"/>
    <col min="10499" max="10499" width="13.44140625" style="143" customWidth="1"/>
    <col min="10500" max="10500" width="14" style="143" customWidth="1"/>
    <col min="10501" max="10501" width="16.44140625" style="143" customWidth="1"/>
    <col min="10502" max="10752" width="9.109375" style="143"/>
    <col min="10753" max="10753" width="0" style="143" hidden="1" customWidth="1"/>
    <col min="10754" max="10754" width="45" style="143" customWidth="1"/>
    <col min="10755" max="10755" width="13.44140625" style="143" customWidth="1"/>
    <col min="10756" max="10756" width="14" style="143" customWidth="1"/>
    <col min="10757" max="10757" width="16.44140625" style="143" customWidth="1"/>
    <col min="10758" max="11008" width="9.109375" style="143"/>
    <col min="11009" max="11009" width="0" style="143" hidden="1" customWidth="1"/>
    <col min="11010" max="11010" width="45" style="143" customWidth="1"/>
    <col min="11011" max="11011" width="13.44140625" style="143" customWidth="1"/>
    <col min="11012" max="11012" width="14" style="143" customWidth="1"/>
    <col min="11013" max="11013" width="16.44140625" style="143" customWidth="1"/>
    <col min="11014" max="11264" width="9.109375" style="143"/>
    <col min="11265" max="11265" width="0" style="143" hidden="1" customWidth="1"/>
    <col min="11266" max="11266" width="45" style="143" customWidth="1"/>
    <col min="11267" max="11267" width="13.44140625" style="143" customWidth="1"/>
    <col min="11268" max="11268" width="14" style="143" customWidth="1"/>
    <col min="11269" max="11269" width="16.44140625" style="143" customWidth="1"/>
    <col min="11270" max="11520" width="9.109375" style="143"/>
    <col min="11521" max="11521" width="0" style="143" hidden="1" customWidth="1"/>
    <col min="11522" max="11522" width="45" style="143" customWidth="1"/>
    <col min="11523" max="11523" width="13.44140625" style="143" customWidth="1"/>
    <col min="11524" max="11524" width="14" style="143" customWidth="1"/>
    <col min="11525" max="11525" width="16.44140625" style="143" customWidth="1"/>
    <col min="11526" max="11776" width="9.109375" style="143"/>
    <col min="11777" max="11777" width="0" style="143" hidden="1" customWidth="1"/>
    <col min="11778" max="11778" width="45" style="143" customWidth="1"/>
    <col min="11779" max="11779" width="13.44140625" style="143" customWidth="1"/>
    <col min="11780" max="11780" width="14" style="143" customWidth="1"/>
    <col min="11781" max="11781" width="16.44140625" style="143" customWidth="1"/>
    <col min="11782" max="12032" width="9.109375" style="143"/>
    <col min="12033" max="12033" width="0" style="143" hidden="1" customWidth="1"/>
    <col min="12034" max="12034" width="45" style="143" customWidth="1"/>
    <col min="12035" max="12035" width="13.44140625" style="143" customWidth="1"/>
    <col min="12036" max="12036" width="14" style="143" customWidth="1"/>
    <col min="12037" max="12037" width="16.44140625" style="143" customWidth="1"/>
    <col min="12038" max="12288" width="9.109375" style="143"/>
    <col min="12289" max="12289" width="0" style="143" hidden="1" customWidth="1"/>
    <col min="12290" max="12290" width="45" style="143" customWidth="1"/>
    <col min="12291" max="12291" width="13.44140625" style="143" customWidth="1"/>
    <col min="12292" max="12292" width="14" style="143" customWidth="1"/>
    <col min="12293" max="12293" width="16.44140625" style="143" customWidth="1"/>
    <col min="12294" max="12544" width="9.109375" style="143"/>
    <col min="12545" max="12545" width="0" style="143" hidden="1" customWidth="1"/>
    <col min="12546" max="12546" width="45" style="143" customWidth="1"/>
    <col min="12547" max="12547" width="13.44140625" style="143" customWidth="1"/>
    <col min="12548" max="12548" width="14" style="143" customWidth="1"/>
    <col min="12549" max="12549" width="16.44140625" style="143" customWidth="1"/>
    <col min="12550" max="12800" width="9.109375" style="143"/>
    <col min="12801" max="12801" width="0" style="143" hidden="1" customWidth="1"/>
    <col min="12802" max="12802" width="45" style="143" customWidth="1"/>
    <col min="12803" max="12803" width="13.44140625" style="143" customWidth="1"/>
    <col min="12804" max="12804" width="14" style="143" customWidth="1"/>
    <col min="12805" max="12805" width="16.44140625" style="143" customWidth="1"/>
    <col min="12806" max="13056" width="9.109375" style="143"/>
    <col min="13057" max="13057" width="0" style="143" hidden="1" customWidth="1"/>
    <col min="13058" max="13058" width="45" style="143" customWidth="1"/>
    <col min="13059" max="13059" width="13.44140625" style="143" customWidth="1"/>
    <col min="13060" max="13060" width="14" style="143" customWidth="1"/>
    <col min="13061" max="13061" width="16.44140625" style="143" customWidth="1"/>
    <col min="13062" max="13312" width="9.109375" style="143"/>
    <col min="13313" max="13313" width="0" style="143" hidden="1" customWidth="1"/>
    <col min="13314" max="13314" width="45" style="143" customWidth="1"/>
    <col min="13315" max="13315" width="13.44140625" style="143" customWidth="1"/>
    <col min="13316" max="13316" width="14" style="143" customWidth="1"/>
    <col min="13317" max="13317" width="16.44140625" style="143" customWidth="1"/>
    <col min="13318" max="13568" width="9.109375" style="143"/>
    <col min="13569" max="13569" width="0" style="143" hidden="1" customWidth="1"/>
    <col min="13570" max="13570" width="45" style="143" customWidth="1"/>
    <col min="13571" max="13571" width="13.44140625" style="143" customWidth="1"/>
    <col min="13572" max="13572" width="14" style="143" customWidth="1"/>
    <col min="13573" max="13573" width="16.44140625" style="143" customWidth="1"/>
    <col min="13574" max="13824" width="9.109375" style="143"/>
    <col min="13825" max="13825" width="0" style="143" hidden="1" customWidth="1"/>
    <col min="13826" max="13826" width="45" style="143" customWidth="1"/>
    <col min="13827" max="13827" width="13.44140625" style="143" customWidth="1"/>
    <col min="13828" max="13828" width="14" style="143" customWidth="1"/>
    <col min="13829" max="13829" width="16.44140625" style="143" customWidth="1"/>
    <col min="13830" max="14080" width="9.109375" style="143"/>
    <col min="14081" max="14081" width="0" style="143" hidden="1" customWidth="1"/>
    <col min="14082" max="14082" width="45" style="143" customWidth="1"/>
    <col min="14083" max="14083" width="13.44140625" style="143" customWidth="1"/>
    <col min="14084" max="14084" width="14" style="143" customWidth="1"/>
    <col min="14085" max="14085" width="16.44140625" style="143" customWidth="1"/>
    <col min="14086" max="14336" width="9.109375" style="143"/>
    <col min="14337" max="14337" width="0" style="143" hidden="1" customWidth="1"/>
    <col min="14338" max="14338" width="45" style="143" customWidth="1"/>
    <col min="14339" max="14339" width="13.44140625" style="143" customWidth="1"/>
    <col min="14340" max="14340" width="14" style="143" customWidth="1"/>
    <col min="14341" max="14341" width="16.44140625" style="143" customWidth="1"/>
    <col min="14342" max="14592" width="9.109375" style="143"/>
    <col min="14593" max="14593" width="0" style="143" hidden="1" customWidth="1"/>
    <col min="14594" max="14594" width="45" style="143" customWidth="1"/>
    <col min="14595" max="14595" width="13.44140625" style="143" customWidth="1"/>
    <col min="14596" max="14596" width="14" style="143" customWidth="1"/>
    <col min="14597" max="14597" width="16.44140625" style="143" customWidth="1"/>
    <col min="14598" max="14848" width="9.109375" style="143"/>
    <col min="14849" max="14849" width="0" style="143" hidden="1" customWidth="1"/>
    <col min="14850" max="14850" width="45" style="143" customWidth="1"/>
    <col min="14851" max="14851" width="13.44140625" style="143" customWidth="1"/>
    <col min="14852" max="14852" width="14" style="143" customWidth="1"/>
    <col min="14853" max="14853" width="16.44140625" style="143" customWidth="1"/>
    <col min="14854" max="15104" width="9.109375" style="143"/>
    <col min="15105" max="15105" width="0" style="143" hidden="1" customWidth="1"/>
    <col min="15106" max="15106" width="45" style="143" customWidth="1"/>
    <col min="15107" max="15107" width="13.44140625" style="143" customWidth="1"/>
    <col min="15108" max="15108" width="14" style="143" customWidth="1"/>
    <col min="15109" max="15109" width="16.44140625" style="143" customWidth="1"/>
    <col min="15110" max="15360" width="9.109375" style="143"/>
    <col min="15361" max="15361" width="0" style="143" hidden="1" customWidth="1"/>
    <col min="15362" max="15362" width="45" style="143" customWidth="1"/>
    <col min="15363" max="15363" width="13.44140625" style="143" customWidth="1"/>
    <col min="15364" max="15364" width="14" style="143" customWidth="1"/>
    <col min="15365" max="15365" width="16.44140625" style="143" customWidth="1"/>
    <col min="15366" max="15616" width="9.109375" style="143"/>
    <col min="15617" max="15617" width="0" style="143" hidden="1" customWidth="1"/>
    <col min="15618" max="15618" width="45" style="143" customWidth="1"/>
    <col min="15619" max="15619" width="13.44140625" style="143" customWidth="1"/>
    <col min="15620" max="15620" width="14" style="143" customWidth="1"/>
    <col min="15621" max="15621" width="16.44140625" style="143" customWidth="1"/>
    <col min="15622" max="15872" width="9.109375" style="143"/>
    <col min="15873" max="15873" width="0" style="143" hidden="1" customWidth="1"/>
    <col min="15874" max="15874" width="45" style="143" customWidth="1"/>
    <col min="15875" max="15875" width="13.44140625" style="143" customWidth="1"/>
    <col min="15876" max="15876" width="14" style="143" customWidth="1"/>
    <col min="15877" max="15877" width="16.44140625" style="143" customWidth="1"/>
    <col min="15878" max="16128" width="9.109375" style="143"/>
    <col min="16129" max="16129" width="0" style="143" hidden="1" customWidth="1"/>
    <col min="16130" max="16130" width="45" style="143" customWidth="1"/>
    <col min="16131" max="16131" width="13.44140625" style="143" customWidth="1"/>
    <col min="16132" max="16132" width="14" style="143" customWidth="1"/>
    <col min="16133" max="16133" width="16.44140625" style="143" customWidth="1"/>
    <col min="16134" max="16384" width="9.109375" style="143"/>
  </cols>
  <sheetData>
    <row r="1" spans="1:6" ht="15.6" x14ac:dyDescent="0.3">
      <c r="A1" s="900" t="s">
        <v>76</v>
      </c>
      <c r="B1" s="900"/>
      <c r="C1" s="900"/>
      <c r="D1" s="274"/>
    </row>
    <row r="2" spans="1:6" ht="15" customHeight="1" x14ac:dyDescent="0.3">
      <c r="A2" s="901" t="s">
        <v>224</v>
      </c>
      <c r="B2" s="901"/>
      <c r="C2" s="901"/>
      <c r="D2" s="274"/>
    </row>
    <row r="3" spans="1:6" ht="18" customHeight="1" thickBot="1" x14ac:dyDescent="0.3">
      <c r="A3" s="275"/>
      <c r="B3" s="37"/>
      <c r="C3" s="37"/>
      <c r="D3" s="274"/>
    </row>
    <row r="4" spans="1:6" ht="15" customHeight="1" thickBot="1" x14ac:dyDescent="0.35">
      <c r="A4" s="276"/>
      <c r="B4" s="902" t="s">
        <v>2</v>
      </c>
      <c r="C4" s="905" t="s">
        <v>225</v>
      </c>
      <c r="D4" s="908" t="s">
        <v>226</v>
      </c>
      <c r="E4" s="911" t="s">
        <v>248</v>
      </c>
      <c r="F4" s="895" t="s">
        <v>227</v>
      </c>
    </row>
    <row r="5" spans="1:6" ht="15" customHeight="1" x14ac:dyDescent="0.3">
      <c r="A5" s="277"/>
      <c r="B5" s="903"/>
      <c r="C5" s="906"/>
      <c r="D5" s="909"/>
      <c r="E5" s="912"/>
      <c r="F5" s="896"/>
    </row>
    <row r="6" spans="1:6" ht="15" customHeight="1" x14ac:dyDescent="0.3">
      <c r="A6" s="277"/>
      <c r="B6" s="903"/>
      <c r="C6" s="906"/>
      <c r="D6" s="909"/>
      <c r="E6" s="912"/>
      <c r="F6" s="896"/>
    </row>
    <row r="7" spans="1:6" ht="15" customHeight="1" thickBot="1" x14ac:dyDescent="0.35">
      <c r="A7" s="277"/>
      <c r="B7" s="904"/>
      <c r="C7" s="907"/>
      <c r="D7" s="910"/>
      <c r="E7" s="913"/>
      <c r="F7" s="897"/>
    </row>
    <row r="8" spans="1:6" ht="16.5" customHeight="1" x14ac:dyDescent="0.3">
      <c r="A8" s="278"/>
      <c r="B8" s="891" t="s">
        <v>6</v>
      </c>
      <c r="C8" s="887">
        <v>780000</v>
      </c>
      <c r="D8" s="791">
        <f>C8</f>
        <v>780000</v>
      </c>
      <c r="E8" s="792">
        <v>178094</v>
      </c>
      <c r="F8" s="793">
        <f>E8/D8*100</f>
        <v>22.832564102564103</v>
      </c>
    </row>
    <row r="9" spans="1:6" ht="16.5" customHeight="1" x14ac:dyDescent="0.3">
      <c r="A9" s="278"/>
      <c r="B9" s="892" t="s">
        <v>213</v>
      </c>
      <c r="C9" s="888">
        <v>90000</v>
      </c>
      <c r="D9" s="279">
        <f t="shared" ref="D9:D19" si="0">C9</f>
        <v>90000</v>
      </c>
      <c r="E9" s="281">
        <v>30345</v>
      </c>
      <c r="F9" s="456">
        <f t="shared" ref="F9:F20" si="1">E9/D9*100</f>
        <v>33.716666666666669</v>
      </c>
    </row>
    <row r="10" spans="1:6" ht="14.1" customHeight="1" x14ac:dyDescent="0.3">
      <c r="A10" s="278"/>
      <c r="B10" s="211" t="s">
        <v>214</v>
      </c>
      <c r="C10" s="888">
        <v>50000</v>
      </c>
      <c r="D10" s="279">
        <f t="shared" si="0"/>
        <v>50000</v>
      </c>
      <c r="E10" s="281">
        <v>13136</v>
      </c>
      <c r="F10" s="456">
        <f t="shared" si="1"/>
        <v>26.272000000000002</v>
      </c>
    </row>
    <row r="11" spans="1:6" ht="14.1" customHeight="1" x14ac:dyDescent="0.3">
      <c r="A11" s="278"/>
      <c r="B11" s="211" t="s">
        <v>215</v>
      </c>
      <c r="C11" s="888">
        <v>640000</v>
      </c>
      <c r="D11" s="279">
        <f t="shared" si="0"/>
        <v>640000</v>
      </c>
      <c r="E11" s="281">
        <v>134613</v>
      </c>
      <c r="F11" s="456">
        <f t="shared" si="1"/>
        <v>21.033281249999998</v>
      </c>
    </row>
    <row r="12" spans="1:6" ht="14.1" customHeight="1" x14ac:dyDescent="0.3">
      <c r="A12" s="278"/>
      <c r="B12" s="500" t="s">
        <v>216</v>
      </c>
      <c r="C12" s="889">
        <v>725000</v>
      </c>
      <c r="D12" s="293">
        <f t="shared" si="0"/>
        <v>725000</v>
      </c>
      <c r="E12" s="280">
        <v>108251</v>
      </c>
      <c r="F12" s="456">
        <f t="shared" si="1"/>
        <v>14.931172413793103</v>
      </c>
    </row>
    <row r="13" spans="1:6" ht="14.1" customHeight="1" x14ac:dyDescent="0.3">
      <c r="A13" s="278"/>
      <c r="B13" s="500" t="s">
        <v>11</v>
      </c>
      <c r="C13" s="889">
        <v>450000</v>
      </c>
      <c r="D13" s="293">
        <f t="shared" si="0"/>
        <v>450000</v>
      </c>
      <c r="E13" s="280">
        <v>91560</v>
      </c>
      <c r="F13" s="456">
        <f t="shared" si="1"/>
        <v>20.346666666666664</v>
      </c>
    </row>
    <row r="14" spans="1:6" ht="14.1" customHeight="1" x14ac:dyDescent="0.3">
      <c r="A14" s="278"/>
      <c r="B14" s="500" t="s">
        <v>217</v>
      </c>
      <c r="C14" s="889">
        <v>200000</v>
      </c>
      <c r="D14" s="293">
        <f t="shared" si="0"/>
        <v>200000</v>
      </c>
      <c r="E14" s="280">
        <v>10536</v>
      </c>
      <c r="F14" s="456">
        <f t="shared" si="1"/>
        <v>5.2679999999999998</v>
      </c>
    </row>
    <row r="15" spans="1:6" ht="14.1" customHeight="1" x14ac:dyDescent="0.3">
      <c r="A15" s="278"/>
      <c r="B15" s="500" t="s">
        <v>16</v>
      </c>
      <c r="C15" s="889">
        <v>60293</v>
      </c>
      <c r="D15" s="293">
        <f t="shared" si="0"/>
        <v>60293</v>
      </c>
      <c r="E15" s="280">
        <v>15065</v>
      </c>
      <c r="F15" s="456">
        <f t="shared" si="1"/>
        <v>24.986316819531289</v>
      </c>
    </row>
    <row r="16" spans="1:6" ht="14.1" customHeight="1" x14ac:dyDescent="0.3">
      <c r="A16" s="278"/>
      <c r="B16" s="500" t="s">
        <v>87</v>
      </c>
      <c r="C16" s="889">
        <v>5335</v>
      </c>
      <c r="D16" s="293">
        <f t="shared" si="0"/>
        <v>5335</v>
      </c>
      <c r="E16" s="280">
        <v>0</v>
      </c>
      <c r="F16" s="456">
        <f t="shared" si="1"/>
        <v>0</v>
      </c>
    </row>
    <row r="17" spans="1:6" ht="14.1" customHeight="1" x14ac:dyDescent="0.3">
      <c r="A17" s="278"/>
      <c r="B17" s="88" t="s">
        <v>124</v>
      </c>
      <c r="C17" s="889">
        <v>75000</v>
      </c>
      <c r="D17" s="293">
        <f t="shared" si="0"/>
        <v>75000</v>
      </c>
      <c r="E17" s="280">
        <v>19335</v>
      </c>
      <c r="F17" s="456">
        <f t="shared" si="1"/>
        <v>25.779999999999998</v>
      </c>
    </row>
    <row r="18" spans="1:6" ht="14.1" customHeight="1" x14ac:dyDescent="0.3">
      <c r="A18" s="278"/>
      <c r="B18" s="88" t="s">
        <v>218</v>
      </c>
      <c r="C18" s="889">
        <v>281520</v>
      </c>
      <c r="D18" s="293">
        <f t="shared" si="0"/>
        <v>281520</v>
      </c>
      <c r="E18" s="280">
        <v>137655</v>
      </c>
      <c r="F18" s="456">
        <f t="shared" si="1"/>
        <v>48.897058823529413</v>
      </c>
    </row>
    <row r="19" spans="1:6" ht="14.1" customHeight="1" thickBot="1" x14ac:dyDescent="0.35">
      <c r="A19" s="278"/>
      <c r="B19" s="893" t="s">
        <v>219</v>
      </c>
      <c r="C19" s="890">
        <v>420000</v>
      </c>
      <c r="D19" s="794">
        <f t="shared" si="0"/>
        <v>420000</v>
      </c>
      <c r="E19" s="795">
        <v>0</v>
      </c>
      <c r="F19" s="796">
        <f t="shared" si="1"/>
        <v>0</v>
      </c>
    </row>
    <row r="20" spans="1:6" ht="24" customHeight="1" thickBot="1" x14ac:dyDescent="0.35">
      <c r="A20" s="278"/>
      <c r="B20" s="802" t="s">
        <v>59</v>
      </c>
      <c r="C20" s="803">
        <f>SUM(C12:C19)+C8</f>
        <v>2997148</v>
      </c>
      <c r="D20" s="797">
        <f>SUM(D12:D19)+D8</f>
        <v>2997148</v>
      </c>
      <c r="E20" s="797">
        <f>SUM(E12:E19)+E8</f>
        <v>560496</v>
      </c>
      <c r="F20" s="798">
        <f t="shared" si="1"/>
        <v>18.700978396795886</v>
      </c>
    </row>
    <row r="21" spans="1:6" ht="24" customHeight="1" thickBot="1" x14ac:dyDescent="0.35">
      <c r="A21" s="278"/>
      <c r="B21" s="20"/>
      <c r="C21" s="441"/>
      <c r="D21" s="441"/>
      <c r="E21" s="441"/>
      <c r="F21" s="442"/>
    </row>
    <row r="22" spans="1:6" ht="15" customHeight="1" thickBot="1" x14ac:dyDescent="0.35">
      <c r="A22" s="278"/>
      <c r="B22" s="172" t="s">
        <v>89</v>
      </c>
      <c r="C22" s="283"/>
      <c r="D22" s="284"/>
      <c r="F22" s="284"/>
    </row>
    <row r="23" spans="1:6" ht="14.1" customHeight="1" thickBot="1" x14ac:dyDescent="0.35">
      <c r="A23" s="285"/>
      <c r="B23" s="451" t="s">
        <v>90</v>
      </c>
      <c r="C23" s="452">
        <v>25000</v>
      </c>
      <c r="D23" s="453">
        <f>C23</f>
        <v>25000</v>
      </c>
      <c r="E23" s="454">
        <v>16570</v>
      </c>
      <c r="F23" s="455">
        <f>E23/D23*100</f>
        <v>66.28</v>
      </c>
    </row>
    <row r="24" spans="1:6" ht="14.1" customHeight="1" thickBot="1" x14ac:dyDescent="0.35">
      <c r="A24" s="285"/>
      <c r="B24" s="393" t="s">
        <v>220</v>
      </c>
      <c r="C24" s="443">
        <v>1800000</v>
      </c>
      <c r="D24" s="279">
        <f t="shared" ref="D24:D29" si="2">C24</f>
        <v>1800000</v>
      </c>
      <c r="E24" s="282">
        <v>1018300</v>
      </c>
      <c r="F24" s="456">
        <f t="shared" ref="F24:F30" si="3">E24/D24*100</f>
        <v>56.572222222222223</v>
      </c>
    </row>
    <row r="25" spans="1:6" ht="14.1" customHeight="1" x14ac:dyDescent="0.3">
      <c r="A25" s="286"/>
      <c r="B25" s="447" t="s">
        <v>190</v>
      </c>
      <c r="C25" s="444">
        <v>265293</v>
      </c>
      <c r="D25" s="295">
        <v>265293</v>
      </c>
      <c r="E25" s="280">
        <v>66321</v>
      </c>
      <c r="F25" s="456">
        <f t="shared" si="3"/>
        <v>24.999151881127659</v>
      </c>
    </row>
    <row r="26" spans="1:6" ht="14.1" customHeight="1" x14ac:dyDescent="0.3">
      <c r="A26" s="286"/>
      <c r="B26" s="448" t="s">
        <v>87</v>
      </c>
      <c r="C26" s="445">
        <v>5335</v>
      </c>
      <c r="D26" s="294">
        <f t="shared" si="2"/>
        <v>5335</v>
      </c>
      <c r="E26" s="280">
        <v>0</v>
      </c>
      <c r="F26" s="456">
        <f t="shared" si="3"/>
        <v>0</v>
      </c>
    </row>
    <row r="27" spans="1:6" ht="15.75" customHeight="1" x14ac:dyDescent="0.3">
      <c r="A27" s="287"/>
      <c r="B27" s="449" t="s">
        <v>221</v>
      </c>
      <c r="C27" s="446">
        <v>281520</v>
      </c>
      <c r="D27" s="294">
        <f t="shared" si="2"/>
        <v>281520</v>
      </c>
      <c r="E27" s="280">
        <v>281520</v>
      </c>
      <c r="F27" s="456">
        <f t="shared" si="3"/>
        <v>100</v>
      </c>
    </row>
    <row r="28" spans="1:6" ht="15.75" customHeight="1" x14ac:dyDescent="0.3">
      <c r="A28" s="287"/>
      <c r="B28" s="450" t="s">
        <v>222</v>
      </c>
      <c r="C28" s="446">
        <v>200000</v>
      </c>
      <c r="D28" s="294">
        <f t="shared" si="2"/>
        <v>200000</v>
      </c>
      <c r="E28" s="280">
        <v>200000</v>
      </c>
      <c r="F28" s="456">
        <f t="shared" si="3"/>
        <v>100</v>
      </c>
    </row>
    <row r="29" spans="1:6" s="1" customFormat="1" ht="14.1" customHeight="1" thickBot="1" x14ac:dyDescent="0.35">
      <c r="A29" s="285"/>
      <c r="B29" s="799" t="s">
        <v>223</v>
      </c>
      <c r="C29" s="800">
        <v>420000</v>
      </c>
      <c r="D29" s="801">
        <f t="shared" si="2"/>
        <v>420000</v>
      </c>
      <c r="E29" s="795">
        <v>0</v>
      </c>
      <c r="F29" s="796">
        <f t="shared" si="3"/>
        <v>0</v>
      </c>
    </row>
    <row r="30" spans="1:6" ht="18.75" customHeight="1" thickBot="1" x14ac:dyDescent="0.35">
      <c r="A30" s="285"/>
      <c r="B30" s="802" t="s">
        <v>60</v>
      </c>
      <c r="C30" s="803">
        <f>SUM(C23:C29)</f>
        <v>2997148</v>
      </c>
      <c r="D30" s="797">
        <f>SUM(D23:D29)</f>
        <v>2997148</v>
      </c>
      <c r="E30" s="804">
        <f>SUM(E23:E29)</f>
        <v>1582711</v>
      </c>
      <c r="F30" s="805">
        <f t="shared" si="3"/>
        <v>52.807235411798146</v>
      </c>
    </row>
    <row r="31" spans="1:6" s="1" customFormat="1" ht="15" customHeight="1" thickBot="1" x14ac:dyDescent="0.35">
      <c r="A31" s="276"/>
      <c r="B31" s="143"/>
      <c r="C31" s="288"/>
      <c r="D31" s="67"/>
      <c r="E31" s="85"/>
      <c r="F31" s="143"/>
    </row>
    <row r="32" spans="1:6" ht="13.8" thickBot="1" x14ac:dyDescent="0.3">
      <c r="C32" s="11"/>
      <c r="D32" s="2"/>
      <c r="E32" s="11"/>
      <c r="F32" s="215"/>
    </row>
    <row r="33" spans="1:5" ht="18" thickBot="1" x14ac:dyDescent="0.35">
      <c r="B33" s="297" t="s">
        <v>228</v>
      </c>
      <c r="C33" s="296"/>
      <c r="D33" s="296"/>
    </row>
    <row r="34" spans="1:5" ht="15.75" customHeight="1" x14ac:dyDescent="0.3">
      <c r="B34" s="898" t="s">
        <v>229</v>
      </c>
      <c r="C34" s="899"/>
      <c r="D34" s="899"/>
    </row>
    <row r="35" spans="1:5" x14ac:dyDescent="0.25">
      <c r="B35" s="2"/>
      <c r="C35" s="2"/>
      <c r="D35" s="274"/>
    </row>
    <row r="36" spans="1:5" x14ac:dyDescent="0.25">
      <c r="B36" s="41"/>
      <c r="C36" s="298"/>
      <c r="D36" s="274"/>
    </row>
    <row r="37" spans="1:5" x14ac:dyDescent="0.25">
      <c r="B37" s="50"/>
      <c r="C37" s="2"/>
      <c r="D37" s="274"/>
    </row>
    <row r="38" spans="1:5" x14ac:dyDescent="0.25">
      <c r="B38" s="50"/>
      <c r="C38" s="2"/>
      <c r="D38" s="274"/>
    </row>
    <row r="39" spans="1:5" x14ac:dyDescent="0.25">
      <c r="B39" s="50"/>
      <c r="C39" s="2"/>
      <c r="D39" s="274"/>
    </row>
    <row r="40" spans="1:5" x14ac:dyDescent="0.25">
      <c r="B40" s="2"/>
      <c r="C40" s="2"/>
      <c r="D40" s="274"/>
    </row>
    <row r="41" spans="1:5" x14ac:dyDescent="0.25">
      <c r="B41" s="2"/>
      <c r="C41" s="2"/>
      <c r="D41" s="274"/>
    </row>
    <row r="42" spans="1:5" x14ac:dyDescent="0.25">
      <c r="B42" s="2"/>
      <c r="C42" s="2"/>
      <c r="D42" s="274"/>
    </row>
    <row r="43" spans="1:5" x14ac:dyDescent="0.25">
      <c r="B43" s="2"/>
      <c r="C43" s="2"/>
      <c r="D43" s="274"/>
    </row>
    <row r="44" spans="1:5" x14ac:dyDescent="0.25">
      <c r="B44" s="289"/>
      <c r="C44" s="2"/>
      <c r="D44" s="274"/>
    </row>
    <row r="45" spans="1:5" x14ac:dyDescent="0.25">
      <c r="B45" s="289"/>
      <c r="C45" s="2"/>
      <c r="D45" s="274"/>
    </row>
    <row r="46" spans="1:5" x14ac:dyDescent="0.25">
      <c r="B46" s="289"/>
      <c r="C46" s="2"/>
      <c r="D46" s="289"/>
      <c r="E46" s="289"/>
    </row>
    <row r="47" spans="1:5" x14ac:dyDescent="0.25">
      <c r="A47" s="290"/>
      <c r="B47" s="289"/>
      <c r="C47" s="2"/>
      <c r="D47" s="289"/>
      <c r="E47" s="289"/>
    </row>
    <row r="48" spans="1:5" x14ac:dyDescent="0.25">
      <c r="A48" s="290"/>
      <c r="B48" s="289"/>
      <c r="C48" s="291"/>
      <c r="D48" s="289"/>
      <c r="E48" s="289"/>
    </row>
    <row r="49" spans="1:6" x14ac:dyDescent="0.25">
      <c r="A49" s="290"/>
      <c r="B49" s="289"/>
      <c r="C49" s="291"/>
      <c r="D49" s="289"/>
      <c r="E49" s="289"/>
    </row>
    <row r="50" spans="1:6" x14ac:dyDescent="0.25">
      <c r="A50" s="290"/>
      <c r="B50" s="289"/>
      <c r="C50" s="291"/>
      <c r="D50" s="289"/>
      <c r="E50" s="289"/>
    </row>
    <row r="51" spans="1:6" x14ac:dyDescent="0.25">
      <c r="A51" s="290"/>
      <c r="B51" s="289"/>
      <c r="C51" s="291"/>
      <c r="D51" s="289"/>
      <c r="E51" s="289"/>
    </row>
    <row r="52" spans="1:6" x14ac:dyDescent="0.25">
      <c r="A52" s="290"/>
      <c r="B52" s="289"/>
      <c r="C52" s="291"/>
      <c r="D52" s="289"/>
      <c r="E52" s="289"/>
    </row>
    <row r="53" spans="1:6" x14ac:dyDescent="0.25">
      <c r="A53" s="290"/>
      <c r="B53" s="289"/>
      <c r="C53" s="291"/>
      <c r="D53" s="289"/>
      <c r="E53" s="289"/>
    </row>
    <row r="54" spans="1:6" x14ac:dyDescent="0.25">
      <c r="A54" s="290"/>
      <c r="B54" s="289"/>
      <c r="C54" s="291"/>
      <c r="D54" s="289"/>
      <c r="E54" s="289"/>
    </row>
    <row r="55" spans="1:6" x14ac:dyDescent="0.25">
      <c r="A55" s="290"/>
      <c r="B55" s="289"/>
      <c r="C55" s="291"/>
      <c r="D55" s="289"/>
      <c r="E55" s="289"/>
    </row>
    <row r="56" spans="1:6" x14ac:dyDescent="0.25">
      <c r="A56" s="290"/>
      <c r="B56" s="289"/>
      <c r="C56" s="291"/>
      <c r="D56" s="289"/>
      <c r="E56" s="289"/>
    </row>
    <row r="57" spans="1:6" x14ac:dyDescent="0.25">
      <c r="A57" s="290"/>
      <c r="B57" s="289"/>
      <c r="C57" s="291"/>
      <c r="D57" s="289"/>
      <c r="E57" s="289"/>
    </row>
    <row r="58" spans="1:6" x14ac:dyDescent="0.25">
      <c r="A58" s="290"/>
      <c r="B58" s="2"/>
      <c r="C58" s="291"/>
      <c r="D58" s="289"/>
      <c r="E58" s="289"/>
    </row>
    <row r="59" spans="1:6" x14ac:dyDescent="0.25">
      <c r="A59" s="290"/>
      <c r="B59" s="2"/>
      <c r="C59" s="291"/>
      <c r="D59" s="289"/>
      <c r="E59" s="289"/>
    </row>
    <row r="60" spans="1:6" x14ac:dyDescent="0.25">
      <c r="A60" s="290"/>
      <c r="B60" s="2"/>
      <c r="C60" s="291"/>
      <c r="D60" s="2"/>
    </row>
    <row r="61" spans="1:6" x14ac:dyDescent="0.25">
      <c r="B61" s="2"/>
      <c r="C61" s="291"/>
      <c r="D61" s="2"/>
    </row>
    <row r="62" spans="1:6" s="2" customFormat="1" x14ac:dyDescent="0.25">
      <c r="A62" s="143"/>
      <c r="C62" s="292"/>
      <c r="F62" s="143"/>
    </row>
    <row r="63" spans="1:6" s="2" customFormat="1" x14ac:dyDescent="0.25">
      <c r="A63" s="143"/>
      <c r="C63" s="292"/>
      <c r="F63" s="143"/>
    </row>
    <row r="64" spans="1:6" s="2" customFormat="1" x14ac:dyDescent="0.25">
      <c r="A64" s="143"/>
      <c r="C64" s="292"/>
      <c r="F64" s="143"/>
    </row>
    <row r="65" spans="1:6" s="2" customFormat="1" x14ac:dyDescent="0.25">
      <c r="A65" s="143"/>
      <c r="B65" s="143"/>
      <c r="C65" s="292"/>
      <c r="F65" s="143"/>
    </row>
    <row r="66" spans="1:6" s="2" customFormat="1" x14ac:dyDescent="0.25">
      <c r="A66" s="143"/>
      <c r="B66" s="143"/>
      <c r="C66" s="292"/>
      <c r="F66" s="143"/>
    </row>
    <row r="67" spans="1:6" s="2" customFormat="1" x14ac:dyDescent="0.25">
      <c r="A67" s="143"/>
      <c r="B67" s="143"/>
      <c r="C67" s="292"/>
      <c r="D67" s="143"/>
      <c r="F67" s="143"/>
    </row>
    <row r="68" spans="1:6" s="2" customFormat="1" x14ac:dyDescent="0.25">
      <c r="A68" s="143"/>
      <c r="B68" s="143"/>
      <c r="C68" s="292"/>
      <c r="D68" s="143"/>
      <c r="F68" s="143"/>
    </row>
  </sheetData>
  <mergeCells count="8">
    <mergeCell ref="F4:F7"/>
    <mergeCell ref="B34:D34"/>
    <mergeCell ref="A1:C1"/>
    <mergeCell ref="A2:C2"/>
    <mergeCell ref="B4:B7"/>
    <mergeCell ref="C4:C7"/>
    <mergeCell ref="D4:D7"/>
    <mergeCell ref="E4:E7"/>
  </mergeCells>
  <pageMargins left="0.19685039370078741" right="0.27559055118110237" top="0.15748031496062992" bottom="0.15748031496062992" header="0.15748031496062992" footer="0.15748031496062992"/>
  <pageSetup paperSize="9" firstPageNumber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workbookViewId="0">
      <selection activeCell="J14" sqref="J14"/>
    </sheetView>
  </sheetViews>
  <sheetFormatPr defaultColWidth="9.109375" defaultRowHeight="13.2" x14ac:dyDescent="0.25"/>
  <cols>
    <col min="1" max="1" width="35.5546875" style="1" customWidth="1"/>
    <col min="2" max="2" width="12.5546875" style="1" customWidth="1"/>
    <col min="3" max="3" width="15.33203125" style="1" customWidth="1"/>
    <col min="4" max="4" width="13.109375" style="2" customWidth="1"/>
    <col min="5" max="253" width="9.109375" style="1"/>
    <col min="254" max="254" width="35.5546875" style="1" customWidth="1"/>
    <col min="255" max="255" width="12.5546875" style="1" customWidth="1"/>
    <col min="256" max="256" width="15.33203125" style="1" customWidth="1"/>
    <col min="257" max="257" width="13.109375" style="1" customWidth="1"/>
    <col min="258" max="258" width="10.5546875" style="1" customWidth="1"/>
    <col min="259" max="259" width="14.33203125" style="1" bestFit="1" customWidth="1"/>
    <col min="260" max="509" width="9.109375" style="1"/>
    <col min="510" max="510" width="35.5546875" style="1" customWidth="1"/>
    <col min="511" max="511" width="12.5546875" style="1" customWidth="1"/>
    <col min="512" max="512" width="15.33203125" style="1" customWidth="1"/>
    <col min="513" max="513" width="13.109375" style="1" customWidth="1"/>
    <col min="514" max="514" width="10.5546875" style="1" customWidth="1"/>
    <col min="515" max="515" width="14.33203125" style="1" bestFit="1" customWidth="1"/>
    <col min="516" max="765" width="9.109375" style="1"/>
    <col min="766" max="766" width="35.5546875" style="1" customWidth="1"/>
    <col min="767" max="767" width="12.5546875" style="1" customWidth="1"/>
    <col min="768" max="768" width="15.33203125" style="1" customWidth="1"/>
    <col min="769" max="769" width="13.109375" style="1" customWidth="1"/>
    <col min="770" max="770" width="10.5546875" style="1" customWidth="1"/>
    <col min="771" max="771" width="14.33203125" style="1" bestFit="1" customWidth="1"/>
    <col min="772" max="1021" width="9.109375" style="1"/>
    <col min="1022" max="1022" width="35.5546875" style="1" customWidth="1"/>
    <col min="1023" max="1023" width="12.5546875" style="1" customWidth="1"/>
    <col min="1024" max="1024" width="15.33203125" style="1" customWidth="1"/>
    <col min="1025" max="1025" width="13.109375" style="1" customWidth="1"/>
    <col min="1026" max="1026" width="10.5546875" style="1" customWidth="1"/>
    <col min="1027" max="1027" width="14.33203125" style="1" bestFit="1" customWidth="1"/>
    <col min="1028" max="1277" width="9.109375" style="1"/>
    <col min="1278" max="1278" width="35.5546875" style="1" customWidth="1"/>
    <col min="1279" max="1279" width="12.5546875" style="1" customWidth="1"/>
    <col min="1280" max="1280" width="15.33203125" style="1" customWidth="1"/>
    <col min="1281" max="1281" width="13.109375" style="1" customWidth="1"/>
    <col min="1282" max="1282" width="10.5546875" style="1" customWidth="1"/>
    <col min="1283" max="1283" width="14.33203125" style="1" bestFit="1" customWidth="1"/>
    <col min="1284" max="1533" width="9.109375" style="1"/>
    <col min="1534" max="1534" width="35.5546875" style="1" customWidth="1"/>
    <col min="1535" max="1535" width="12.5546875" style="1" customWidth="1"/>
    <col min="1536" max="1536" width="15.33203125" style="1" customWidth="1"/>
    <col min="1537" max="1537" width="13.109375" style="1" customWidth="1"/>
    <col min="1538" max="1538" width="10.5546875" style="1" customWidth="1"/>
    <col min="1539" max="1539" width="14.33203125" style="1" bestFit="1" customWidth="1"/>
    <col min="1540" max="1789" width="9.109375" style="1"/>
    <col min="1790" max="1790" width="35.5546875" style="1" customWidth="1"/>
    <col min="1791" max="1791" width="12.5546875" style="1" customWidth="1"/>
    <col min="1792" max="1792" width="15.33203125" style="1" customWidth="1"/>
    <col min="1793" max="1793" width="13.109375" style="1" customWidth="1"/>
    <col min="1794" max="1794" width="10.5546875" style="1" customWidth="1"/>
    <col min="1795" max="1795" width="14.33203125" style="1" bestFit="1" customWidth="1"/>
    <col min="1796" max="2045" width="9.109375" style="1"/>
    <col min="2046" max="2046" width="35.5546875" style="1" customWidth="1"/>
    <col min="2047" max="2047" width="12.5546875" style="1" customWidth="1"/>
    <col min="2048" max="2048" width="15.33203125" style="1" customWidth="1"/>
    <col min="2049" max="2049" width="13.109375" style="1" customWidth="1"/>
    <col min="2050" max="2050" width="10.5546875" style="1" customWidth="1"/>
    <col min="2051" max="2051" width="14.33203125" style="1" bestFit="1" customWidth="1"/>
    <col min="2052" max="2301" width="9.109375" style="1"/>
    <col min="2302" max="2302" width="35.5546875" style="1" customWidth="1"/>
    <col min="2303" max="2303" width="12.5546875" style="1" customWidth="1"/>
    <col min="2304" max="2304" width="15.33203125" style="1" customWidth="1"/>
    <col min="2305" max="2305" width="13.109375" style="1" customWidth="1"/>
    <col min="2306" max="2306" width="10.5546875" style="1" customWidth="1"/>
    <col min="2307" max="2307" width="14.33203125" style="1" bestFit="1" customWidth="1"/>
    <col min="2308" max="2557" width="9.109375" style="1"/>
    <col min="2558" max="2558" width="35.5546875" style="1" customWidth="1"/>
    <col min="2559" max="2559" width="12.5546875" style="1" customWidth="1"/>
    <col min="2560" max="2560" width="15.33203125" style="1" customWidth="1"/>
    <col min="2561" max="2561" width="13.109375" style="1" customWidth="1"/>
    <col min="2562" max="2562" width="10.5546875" style="1" customWidth="1"/>
    <col min="2563" max="2563" width="14.33203125" style="1" bestFit="1" customWidth="1"/>
    <col min="2564" max="2813" width="9.109375" style="1"/>
    <col min="2814" max="2814" width="35.5546875" style="1" customWidth="1"/>
    <col min="2815" max="2815" width="12.5546875" style="1" customWidth="1"/>
    <col min="2816" max="2816" width="15.33203125" style="1" customWidth="1"/>
    <col min="2817" max="2817" width="13.109375" style="1" customWidth="1"/>
    <col min="2818" max="2818" width="10.5546875" style="1" customWidth="1"/>
    <col min="2819" max="2819" width="14.33203125" style="1" bestFit="1" customWidth="1"/>
    <col min="2820" max="3069" width="9.109375" style="1"/>
    <col min="3070" max="3070" width="35.5546875" style="1" customWidth="1"/>
    <col min="3071" max="3071" width="12.5546875" style="1" customWidth="1"/>
    <col min="3072" max="3072" width="15.33203125" style="1" customWidth="1"/>
    <col min="3073" max="3073" width="13.109375" style="1" customWidth="1"/>
    <col min="3074" max="3074" width="10.5546875" style="1" customWidth="1"/>
    <col min="3075" max="3075" width="14.33203125" style="1" bestFit="1" customWidth="1"/>
    <col min="3076" max="3325" width="9.109375" style="1"/>
    <col min="3326" max="3326" width="35.5546875" style="1" customWidth="1"/>
    <col min="3327" max="3327" width="12.5546875" style="1" customWidth="1"/>
    <col min="3328" max="3328" width="15.33203125" style="1" customWidth="1"/>
    <col min="3329" max="3329" width="13.109375" style="1" customWidth="1"/>
    <col min="3330" max="3330" width="10.5546875" style="1" customWidth="1"/>
    <col min="3331" max="3331" width="14.33203125" style="1" bestFit="1" customWidth="1"/>
    <col min="3332" max="3581" width="9.109375" style="1"/>
    <col min="3582" max="3582" width="35.5546875" style="1" customWidth="1"/>
    <col min="3583" max="3583" width="12.5546875" style="1" customWidth="1"/>
    <col min="3584" max="3584" width="15.33203125" style="1" customWidth="1"/>
    <col min="3585" max="3585" width="13.109375" style="1" customWidth="1"/>
    <col min="3586" max="3586" width="10.5546875" style="1" customWidth="1"/>
    <col min="3587" max="3587" width="14.33203125" style="1" bestFit="1" customWidth="1"/>
    <col min="3588" max="3837" width="9.109375" style="1"/>
    <col min="3838" max="3838" width="35.5546875" style="1" customWidth="1"/>
    <col min="3839" max="3839" width="12.5546875" style="1" customWidth="1"/>
    <col min="3840" max="3840" width="15.33203125" style="1" customWidth="1"/>
    <col min="3841" max="3841" width="13.109375" style="1" customWidth="1"/>
    <col min="3842" max="3842" width="10.5546875" style="1" customWidth="1"/>
    <col min="3843" max="3843" width="14.33203125" style="1" bestFit="1" customWidth="1"/>
    <col min="3844" max="4093" width="9.109375" style="1"/>
    <col min="4094" max="4094" width="35.5546875" style="1" customWidth="1"/>
    <col min="4095" max="4095" width="12.5546875" style="1" customWidth="1"/>
    <col min="4096" max="4096" width="15.33203125" style="1" customWidth="1"/>
    <col min="4097" max="4097" width="13.109375" style="1" customWidth="1"/>
    <col min="4098" max="4098" width="10.5546875" style="1" customWidth="1"/>
    <col min="4099" max="4099" width="14.33203125" style="1" bestFit="1" customWidth="1"/>
    <col min="4100" max="4349" width="9.109375" style="1"/>
    <col min="4350" max="4350" width="35.5546875" style="1" customWidth="1"/>
    <col min="4351" max="4351" width="12.5546875" style="1" customWidth="1"/>
    <col min="4352" max="4352" width="15.33203125" style="1" customWidth="1"/>
    <col min="4353" max="4353" width="13.109375" style="1" customWidth="1"/>
    <col min="4354" max="4354" width="10.5546875" style="1" customWidth="1"/>
    <col min="4355" max="4355" width="14.33203125" style="1" bestFit="1" customWidth="1"/>
    <col min="4356" max="4605" width="9.109375" style="1"/>
    <col min="4606" max="4606" width="35.5546875" style="1" customWidth="1"/>
    <col min="4607" max="4607" width="12.5546875" style="1" customWidth="1"/>
    <col min="4608" max="4608" width="15.33203125" style="1" customWidth="1"/>
    <col min="4609" max="4609" width="13.109375" style="1" customWidth="1"/>
    <col min="4610" max="4610" width="10.5546875" style="1" customWidth="1"/>
    <col min="4611" max="4611" width="14.33203125" style="1" bestFit="1" customWidth="1"/>
    <col min="4612" max="4861" width="9.109375" style="1"/>
    <col min="4862" max="4862" width="35.5546875" style="1" customWidth="1"/>
    <col min="4863" max="4863" width="12.5546875" style="1" customWidth="1"/>
    <col min="4864" max="4864" width="15.33203125" style="1" customWidth="1"/>
    <col min="4865" max="4865" width="13.109375" style="1" customWidth="1"/>
    <col min="4866" max="4866" width="10.5546875" style="1" customWidth="1"/>
    <col min="4867" max="4867" width="14.33203125" style="1" bestFit="1" customWidth="1"/>
    <col min="4868" max="5117" width="9.109375" style="1"/>
    <col min="5118" max="5118" width="35.5546875" style="1" customWidth="1"/>
    <col min="5119" max="5119" width="12.5546875" style="1" customWidth="1"/>
    <col min="5120" max="5120" width="15.33203125" style="1" customWidth="1"/>
    <col min="5121" max="5121" width="13.109375" style="1" customWidth="1"/>
    <col min="5122" max="5122" width="10.5546875" style="1" customWidth="1"/>
    <col min="5123" max="5123" width="14.33203125" style="1" bestFit="1" customWidth="1"/>
    <col min="5124" max="5373" width="9.109375" style="1"/>
    <col min="5374" max="5374" width="35.5546875" style="1" customWidth="1"/>
    <col min="5375" max="5375" width="12.5546875" style="1" customWidth="1"/>
    <col min="5376" max="5376" width="15.33203125" style="1" customWidth="1"/>
    <col min="5377" max="5377" width="13.109375" style="1" customWidth="1"/>
    <col min="5378" max="5378" width="10.5546875" style="1" customWidth="1"/>
    <col min="5379" max="5379" width="14.33203125" style="1" bestFit="1" customWidth="1"/>
    <col min="5380" max="5629" width="9.109375" style="1"/>
    <col min="5630" max="5630" width="35.5546875" style="1" customWidth="1"/>
    <col min="5631" max="5631" width="12.5546875" style="1" customWidth="1"/>
    <col min="5632" max="5632" width="15.33203125" style="1" customWidth="1"/>
    <col min="5633" max="5633" width="13.109375" style="1" customWidth="1"/>
    <col min="5634" max="5634" width="10.5546875" style="1" customWidth="1"/>
    <col min="5635" max="5635" width="14.33203125" style="1" bestFit="1" customWidth="1"/>
    <col min="5636" max="5885" width="9.109375" style="1"/>
    <col min="5886" max="5886" width="35.5546875" style="1" customWidth="1"/>
    <col min="5887" max="5887" width="12.5546875" style="1" customWidth="1"/>
    <col min="5888" max="5888" width="15.33203125" style="1" customWidth="1"/>
    <col min="5889" max="5889" width="13.109375" style="1" customWidth="1"/>
    <col min="5890" max="5890" width="10.5546875" style="1" customWidth="1"/>
    <col min="5891" max="5891" width="14.33203125" style="1" bestFit="1" customWidth="1"/>
    <col min="5892" max="6141" width="9.109375" style="1"/>
    <col min="6142" max="6142" width="35.5546875" style="1" customWidth="1"/>
    <col min="6143" max="6143" width="12.5546875" style="1" customWidth="1"/>
    <col min="6144" max="6144" width="15.33203125" style="1" customWidth="1"/>
    <col min="6145" max="6145" width="13.109375" style="1" customWidth="1"/>
    <col min="6146" max="6146" width="10.5546875" style="1" customWidth="1"/>
    <col min="6147" max="6147" width="14.33203125" style="1" bestFit="1" customWidth="1"/>
    <col min="6148" max="6397" width="9.109375" style="1"/>
    <col min="6398" max="6398" width="35.5546875" style="1" customWidth="1"/>
    <col min="6399" max="6399" width="12.5546875" style="1" customWidth="1"/>
    <col min="6400" max="6400" width="15.33203125" style="1" customWidth="1"/>
    <col min="6401" max="6401" width="13.109375" style="1" customWidth="1"/>
    <col min="6402" max="6402" width="10.5546875" style="1" customWidth="1"/>
    <col min="6403" max="6403" width="14.33203125" style="1" bestFit="1" customWidth="1"/>
    <col min="6404" max="6653" width="9.109375" style="1"/>
    <col min="6654" max="6654" width="35.5546875" style="1" customWidth="1"/>
    <col min="6655" max="6655" width="12.5546875" style="1" customWidth="1"/>
    <col min="6656" max="6656" width="15.33203125" style="1" customWidth="1"/>
    <col min="6657" max="6657" width="13.109375" style="1" customWidth="1"/>
    <col min="6658" max="6658" width="10.5546875" style="1" customWidth="1"/>
    <col min="6659" max="6659" width="14.33203125" style="1" bestFit="1" customWidth="1"/>
    <col min="6660" max="6909" width="9.109375" style="1"/>
    <col min="6910" max="6910" width="35.5546875" style="1" customWidth="1"/>
    <col min="6911" max="6911" width="12.5546875" style="1" customWidth="1"/>
    <col min="6912" max="6912" width="15.33203125" style="1" customWidth="1"/>
    <col min="6913" max="6913" width="13.109375" style="1" customWidth="1"/>
    <col min="6914" max="6914" width="10.5546875" style="1" customWidth="1"/>
    <col min="6915" max="6915" width="14.33203125" style="1" bestFit="1" customWidth="1"/>
    <col min="6916" max="7165" width="9.109375" style="1"/>
    <col min="7166" max="7166" width="35.5546875" style="1" customWidth="1"/>
    <col min="7167" max="7167" width="12.5546875" style="1" customWidth="1"/>
    <col min="7168" max="7168" width="15.33203125" style="1" customWidth="1"/>
    <col min="7169" max="7169" width="13.109375" style="1" customWidth="1"/>
    <col min="7170" max="7170" width="10.5546875" style="1" customWidth="1"/>
    <col min="7171" max="7171" width="14.33203125" style="1" bestFit="1" customWidth="1"/>
    <col min="7172" max="7421" width="9.109375" style="1"/>
    <col min="7422" max="7422" width="35.5546875" style="1" customWidth="1"/>
    <col min="7423" max="7423" width="12.5546875" style="1" customWidth="1"/>
    <col min="7424" max="7424" width="15.33203125" style="1" customWidth="1"/>
    <col min="7425" max="7425" width="13.109375" style="1" customWidth="1"/>
    <col min="7426" max="7426" width="10.5546875" style="1" customWidth="1"/>
    <col min="7427" max="7427" width="14.33203125" style="1" bestFit="1" customWidth="1"/>
    <col min="7428" max="7677" width="9.109375" style="1"/>
    <col min="7678" max="7678" width="35.5546875" style="1" customWidth="1"/>
    <col min="7679" max="7679" width="12.5546875" style="1" customWidth="1"/>
    <col min="7680" max="7680" width="15.33203125" style="1" customWidth="1"/>
    <col min="7681" max="7681" width="13.109375" style="1" customWidth="1"/>
    <col min="7682" max="7682" width="10.5546875" style="1" customWidth="1"/>
    <col min="7683" max="7683" width="14.33203125" style="1" bestFit="1" customWidth="1"/>
    <col min="7684" max="7933" width="9.109375" style="1"/>
    <col min="7934" max="7934" width="35.5546875" style="1" customWidth="1"/>
    <col min="7935" max="7935" width="12.5546875" style="1" customWidth="1"/>
    <col min="7936" max="7936" width="15.33203125" style="1" customWidth="1"/>
    <col min="7937" max="7937" width="13.109375" style="1" customWidth="1"/>
    <col min="7938" max="7938" width="10.5546875" style="1" customWidth="1"/>
    <col min="7939" max="7939" width="14.33203125" style="1" bestFit="1" customWidth="1"/>
    <col min="7940" max="8189" width="9.109375" style="1"/>
    <col min="8190" max="8190" width="35.5546875" style="1" customWidth="1"/>
    <col min="8191" max="8191" width="12.5546875" style="1" customWidth="1"/>
    <col min="8192" max="8192" width="15.33203125" style="1" customWidth="1"/>
    <col min="8193" max="8193" width="13.109375" style="1" customWidth="1"/>
    <col min="8194" max="8194" width="10.5546875" style="1" customWidth="1"/>
    <col min="8195" max="8195" width="14.33203125" style="1" bestFit="1" customWidth="1"/>
    <col min="8196" max="8445" width="9.109375" style="1"/>
    <col min="8446" max="8446" width="35.5546875" style="1" customWidth="1"/>
    <col min="8447" max="8447" width="12.5546875" style="1" customWidth="1"/>
    <col min="8448" max="8448" width="15.33203125" style="1" customWidth="1"/>
    <col min="8449" max="8449" width="13.109375" style="1" customWidth="1"/>
    <col min="8450" max="8450" width="10.5546875" style="1" customWidth="1"/>
    <col min="8451" max="8451" width="14.33203125" style="1" bestFit="1" customWidth="1"/>
    <col min="8452" max="8701" width="9.109375" style="1"/>
    <col min="8702" max="8702" width="35.5546875" style="1" customWidth="1"/>
    <col min="8703" max="8703" width="12.5546875" style="1" customWidth="1"/>
    <col min="8704" max="8704" width="15.33203125" style="1" customWidth="1"/>
    <col min="8705" max="8705" width="13.109375" style="1" customWidth="1"/>
    <col min="8706" max="8706" width="10.5546875" style="1" customWidth="1"/>
    <col min="8707" max="8707" width="14.33203125" style="1" bestFit="1" customWidth="1"/>
    <col min="8708" max="8957" width="9.109375" style="1"/>
    <col min="8958" max="8958" width="35.5546875" style="1" customWidth="1"/>
    <col min="8959" max="8959" width="12.5546875" style="1" customWidth="1"/>
    <col min="8960" max="8960" width="15.33203125" style="1" customWidth="1"/>
    <col min="8961" max="8961" width="13.109375" style="1" customWidth="1"/>
    <col min="8962" max="8962" width="10.5546875" style="1" customWidth="1"/>
    <col min="8963" max="8963" width="14.33203125" style="1" bestFit="1" customWidth="1"/>
    <col min="8964" max="9213" width="9.109375" style="1"/>
    <col min="9214" max="9214" width="35.5546875" style="1" customWidth="1"/>
    <col min="9215" max="9215" width="12.5546875" style="1" customWidth="1"/>
    <col min="9216" max="9216" width="15.33203125" style="1" customWidth="1"/>
    <col min="9217" max="9217" width="13.109375" style="1" customWidth="1"/>
    <col min="9218" max="9218" width="10.5546875" style="1" customWidth="1"/>
    <col min="9219" max="9219" width="14.33203125" style="1" bestFit="1" customWidth="1"/>
    <col min="9220" max="9469" width="9.109375" style="1"/>
    <col min="9470" max="9470" width="35.5546875" style="1" customWidth="1"/>
    <col min="9471" max="9471" width="12.5546875" style="1" customWidth="1"/>
    <col min="9472" max="9472" width="15.33203125" style="1" customWidth="1"/>
    <col min="9473" max="9473" width="13.109375" style="1" customWidth="1"/>
    <col min="9474" max="9474" width="10.5546875" style="1" customWidth="1"/>
    <col min="9475" max="9475" width="14.33203125" style="1" bestFit="1" customWidth="1"/>
    <col min="9476" max="9725" width="9.109375" style="1"/>
    <col min="9726" max="9726" width="35.5546875" style="1" customWidth="1"/>
    <col min="9727" max="9727" width="12.5546875" style="1" customWidth="1"/>
    <col min="9728" max="9728" width="15.33203125" style="1" customWidth="1"/>
    <col min="9729" max="9729" width="13.109375" style="1" customWidth="1"/>
    <col min="9730" max="9730" width="10.5546875" style="1" customWidth="1"/>
    <col min="9731" max="9731" width="14.33203125" style="1" bestFit="1" customWidth="1"/>
    <col min="9732" max="9981" width="9.109375" style="1"/>
    <col min="9982" max="9982" width="35.5546875" style="1" customWidth="1"/>
    <col min="9983" max="9983" width="12.5546875" style="1" customWidth="1"/>
    <col min="9984" max="9984" width="15.33203125" style="1" customWidth="1"/>
    <col min="9985" max="9985" width="13.109375" style="1" customWidth="1"/>
    <col min="9986" max="9986" width="10.5546875" style="1" customWidth="1"/>
    <col min="9987" max="9987" width="14.33203125" style="1" bestFit="1" customWidth="1"/>
    <col min="9988" max="10237" width="9.109375" style="1"/>
    <col min="10238" max="10238" width="35.5546875" style="1" customWidth="1"/>
    <col min="10239" max="10239" width="12.5546875" style="1" customWidth="1"/>
    <col min="10240" max="10240" width="15.33203125" style="1" customWidth="1"/>
    <col min="10241" max="10241" width="13.109375" style="1" customWidth="1"/>
    <col min="10242" max="10242" width="10.5546875" style="1" customWidth="1"/>
    <col min="10243" max="10243" width="14.33203125" style="1" bestFit="1" customWidth="1"/>
    <col min="10244" max="10493" width="9.109375" style="1"/>
    <col min="10494" max="10494" width="35.5546875" style="1" customWidth="1"/>
    <col min="10495" max="10495" width="12.5546875" style="1" customWidth="1"/>
    <col min="10496" max="10496" width="15.33203125" style="1" customWidth="1"/>
    <col min="10497" max="10497" width="13.109375" style="1" customWidth="1"/>
    <col min="10498" max="10498" width="10.5546875" style="1" customWidth="1"/>
    <col min="10499" max="10499" width="14.33203125" style="1" bestFit="1" customWidth="1"/>
    <col min="10500" max="10749" width="9.109375" style="1"/>
    <col min="10750" max="10750" width="35.5546875" style="1" customWidth="1"/>
    <col min="10751" max="10751" width="12.5546875" style="1" customWidth="1"/>
    <col min="10752" max="10752" width="15.33203125" style="1" customWidth="1"/>
    <col min="10753" max="10753" width="13.109375" style="1" customWidth="1"/>
    <col min="10754" max="10754" width="10.5546875" style="1" customWidth="1"/>
    <col min="10755" max="10755" width="14.33203125" style="1" bestFit="1" customWidth="1"/>
    <col min="10756" max="11005" width="9.109375" style="1"/>
    <col min="11006" max="11006" width="35.5546875" style="1" customWidth="1"/>
    <col min="11007" max="11007" width="12.5546875" style="1" customWidth="1"/>
    <col min="11008" max="11008" width="15.33203125" style="1" customWidth="1"/>
    <col min="11009" max="11009" width="13.109375" style="1" customWidth="1"/>
    <col min="11010" max="11010" width="10.5546875" style="1" customWidth="1"/>
    <col min="11011" max="11011" width="14.33203125" style="1" bestFit="1" customWidth="1"/>
    <col min="11012" max="11261" width="9.109375" style="1"/>
    <col min="11262" max="11262" width="35.5546875" style="1" customWidth="1"/>
    <col min="11263" max="11263" width="12.5546875" style="1" customWidth="1"/>
    <col min="11264" max="11264" width="15.33203125" style="1" customWidth="1"/>
    <col min="11265" max="11265" width="13.109375" style="1" customWidth="1"/>
    <col min="11266" max="11266" width="10.5546875" style="1" customWidth="1"/>
    <col min="11267" max="11267" width="14.33203125" style="1" bestFit="1" customWidth="1"/>
    <col min="11268" max="11517" width="9.109375" style="1"/>
    <col min="11518" max="11518" width="35.5546875" style="1" customWidth="1"/>
    <col min="11519" max="11519" width="12.5546875" style="1" customWidth="1"/>
    <col min="11520" max="11520" width="15.33203125" style="1" customWidth="1"/>
    <col min="11521" max="11521" width="13.109375" style="1" customWidth="1"/>
    <col min="11522" max="11522" width="10.5546875" style="1" customWidth="1"/>
    <col min="11523" max="11523" width="14.33203125" style="1" bestFit="1" customWidth="1"/>
    <col min="11524" max="11773" width="9.109375" style="1"/>
    <col min="11774" max="11774" width="35.5546875" style="1" customWidth="1"/>
    <col min="11775" max="11775" width="12.5546875" style="1" customWidth="1"/>
    <col min="11776" max="11776" width="15.33203125" style="1" customWidth="1"/>
    <col min="11777" max="11777" width="13.109375" style="1" customWidth="1"/>
    <col min="11778" max="11778" width="10.5546875" style="1" customWidth="1"/>
    <col min="11779" max="11779" width="14.33203125" style="1" bestFit="1" customWidth="1"/>
    <col min="11780" max="12029" width="9.109375" style="1"/>
    <col min="12030" max="12030" width="35.5546875" style="1" customWidth="1"/>
    <col min="12031" max="12031" width="12.5546875" style="1" customWidth="1"/>
    <col min="12032" max="12032" width="15.33203125" style="1" customWidth="1"/>
    <col min="12033" max="12033" width="13.109375" style="1" customWidth="1"/>
    <col min="12034" max="12034" width="10.5546875" style="1" customWidth="1"/>
    <col min="12035" max="12035" width="14.33203125" style="1" bestFit="1" customWidth="1"/>
    <col min="12036" max="12285" width="9.109375" style="1"/>
    <col min="12286" max="12286" width="35.5546875" style="1" customWidth="1"/>
    <col min="12287" max="12287" width="12.5546875" style="1" customWidth="1"/>
    <col min="12288" max="12288" width="15.33203125" style="1" customWidth="1"/>
    <col min="12289" max="12289" width="13.109375" style="1" customWidth="1"/>
    <col min="12290" max="12290" width="10.5546875" style="1" customWidth="1"/>
    <col min="12291" max="12291" width="14.33203125" style="1" bestFit="1" customWidth="1"/>
    <col min="12292" max="12541" width="9.109375" style="1"/>
    <col min="12542" max="12542" width="35.5546875" style="1" customWidth="1"/>
    <col min="12543" max="12543" width="12.5546875" style="1" customWidth="1"/>
    <col min="12544" max="12544" width="15.33203125" style="1" customWidth="1"/>
    <col min="12545" max="12545" width="13.109375" style="1" customWidth="1"/>
    <col min="12546" max="12546" width="10.5546875" style="1" customWidth="1"/>
    <col min="12547" max="12547" width="14.33203125" style="1" bestFit="1" customWidth="1"/>
    <col min="12548" max="12797" width="9.109375" style="1"/>
    <col min="12798" max="12798" width="35.5546875" style="1" customWidth="1"/>
    <col min="12799" max="12799" width="12.5546875" style="1" customWidth="1"/>
    <col min="12800" max="12800" width="15.33203125" style="1" customWidth="1"/>
    <col min="12801" max="12801" width="13.109375" style="1" customWidth="1"/>
    <col min="12802" max="12802" width="10.5546875" style="1" customWidth="1"/>
    <col min="12803" max="12803" width="14.33203125" style="1" bestFit="1" customWidth="1"/>
    <col min="12804" max="13053" width="9.109375" style="1"/>
    <col min="13054" max="13054" width="35.5546875" style="1" customWidth="1"/>
    <col min="13055" max="13055" width="12.5546875" style="1" customWidth="1"/>
    <col min="13056" max="13056" width="15.33203125" style="1" customWidth="1"/>
    <col min="13057" max="13057" width="13.109375" style="1" customWidth="1"/>
    <col min="13058" max="13058" width="10.5546875" style="1" customWidth="1"/>
    <col min="13059" max="13059" width="14.33203125" style="1" bestFit="1" customWidth="1"/>
    <col min="13060" max="13309" width="9.109375" style="1"/>
    <col min="13310" max="13310" width="35.5546875" style="1" customWidth="1"/>
    <col min="13311" max="13311" width="12.5546875" style="1" customWidth="1"/>
    <col min="13312" max="13312" width="15.33203125" style="1" customWidth="1"/>
    <col min="13313" max="13313" width="13.109375" style="1" customWidth="1"/>
    <col min="13314" max="13314" width="10.5546875" style="1" customWidth="1"/>
    <col min="13315" max="13315" width="14.33203125" style="1" bestFit="1" customWidth="1"/>
    <col min="13316" max="13565" width="9.109375" style="1"/>
    <col min="13566" max="13566" width="35.5546875" style="1" customWidth="1"/>
    <col min="13567" max="13567" width="12.5546875" style="1" customWidth="1"/>
    <col min="13568" max="13568" width="15.33203125" style="1" customWidth="1"/>
    <col min="13569" max="13569" width="13.109375" style="1" customWidth="1"/>
    <col min="13570" max="13570" width="10.5546875" style="1" customWidth="1"/>
    <col min="13571" max="13571" width="14.33203125" style="1" bestFit="1" customWidth="1"/>
    <col min="13572" max="13821" width="9.109375" style="1"/>
    <col min="13822" max="13822" width="35.5546875" style="1" customWidth="1"/>
    <col min="13823" max="13823" width="12.5546875" style="1" customWidth="1"/>
    <col min="13824" max="13824" width="15.33203125" style="1" customWidth="1"/>
    <col min="13825" max="13825" width="13.109375" style="1" customWidth="1"/>
    <col min="13826" max="13826" width="10.5546875" style="1" customWidth="1"/>
    <col min="13827" max="13827" width="14.33203125" style="1" bestFit="1" customWidth="1"/>
    <col min="13828" max="14077" width="9.109375" style="1"/>
    <col min="14078" max="14078" width="35.5546875" style="1" customWidth="1"/>
    <col min="14079" max="14079" width="12.5546875" style="1" customWidth="1"/>
    <col min="14080" max="14080" width="15.33203125" style="1" customWidth="1"/>
    <col min="14081" max="14081" width="13.109375" style="1" customWidth="1"/>
    <col min="14082" max="14082" width="10.5546875" style="1" customWidth="1"/>
    <col min="14083" max="14083" width="14.33203125" style="1" bestFit="1" customWidth="1"/>
    <col min="14084" max="14333" width="9.109375" style="1"/>
    <col min="14334" max="14334" width="35.5546875" style="1" customWidth="1"/>
    <col min="14335" max="14335" width="12.5546875" style="1" customWidth="1"/>
    <col min="14336" max="14336" width="15.33203125" style="1" customWidth="1"/>
    <col min="14337" max="14337" width="13.109375" style="1" customWidth="1"/>
    <col min="14338" max="14338" width="10.5546875" style="1" customWidth="1"/>
    <col min="14339" max="14339" width="14.33203125" style="1" bestFit="1" customWidth="1"/>
    <col min="14340" max="14589" width="9.109375" style="1"/>
    <col min="14590" max="14590" width="35.5546875" style="1" customWidth="1"/>
    <col min="14591" max="14591" width="12.5546875" style="1" customWidth="1"/>
    <col min="14592" max="14592" width="15.33203125" style="1" customWidth="1"/>
    <col min="14593" max="14593" width="13.109375" style="1" customWidth="1"/>
    <col min="14594" max="14594" width="10.5546875" style="1" customWidth="1"/>
    <col min="14595" max="14595" width="14.33203125" style="1" bestFit="1" customWidth="1"/>
    <col min="14596" max="14845" width="9.109375" style="1"/>
    <col min="14846" max="14846" width="35.5546875" style="1" customWidth="1"/>
    <col min="14847" max="14847" width="12.5546875" style="1" customWidth="1"/>
    <col min="14848" max="14848" width="15.33203125" style="1" customWidth="1"/>
    <col min="14849" max="14849" width="13.109375" style="1" customWidth="1"/>
    <col min="14850" max="14850" width="10.5546875" style="1" customWidth="1"/>
    <col min="14851" max="14851" width="14.33203125" style="1" bestFit="1" customWidth="1"/>
    <col min="14852" max="15101" width="9.109375" style="1"/>
    <col min="15102" max="15102" width="35.5546875" style="1" customWidth="1"/>
    <col min="15103" max="15103" width="12.5546875" style="1" customWidth="1"/>
    <col min="15104" max="15104" width="15.33203125" style="1" customWidth="1"/>
    <col min="15105" max="15105" width="13.109375" style="1" customWidth="1"/>
    <col min="15106" max="15106" width="10.5546875" style="1" customWidth="1"/>
    <col min="15107" max="15107" width="14.33203125" style="1" bestFit="1" customWidth="1"/>
    <col min="15108" max="15357" width="9.109375" style="1"/>
    <col min="15358" max="15358" width="35.5546875" style="1" customWidth="1"/>
    <col min="15359" max="15359" width="12.5546875" style="1" customWidth="1"/>
    <col min="15360" max="15360" width="15.33203125" style="1" customWidth="1"/>
    <col min="15361" max="15361" width="13.109375" style="1" customWidth="1"/>
    <col min="15362" max="15362" width="10.5546875" style="1" customWidth="1"/>
    <col min="15363" max="15363" width="14.33203125" style="1" bestFit="1" customWidth="1"/>
    <col min="15364" max="15613" width="9.109375" style="1"/>
    <col min="15614" max="15614" width="35.5546875" style="1" customWidth="1"/>
    <col min="15615" max="15615" width="12.5546875" style="1" customWidth="1"/>
    <col min="15616" max="15616" width="15.33203125" style="1" customWidth="1"/>
    <col min="15617" max="15617" width="13.109375" style="1" customWidth="1"/>
    <col min="15618" max="15618" width="10.5546875" style="1" customWidth="1"/>
    <col min="15619" max="15619" width="14.33203125" style="1" bestFit="1" customWidth="1"/>
    <col min="15620" max="15869" width="9.109375" style="1"/>
    <col min="15870" max="15870" width="35.5546875" style="1" customWidth="1"/>
    <col min="15871" max="15871" width="12.5546875" style="1" customWidth="1"/>
    <col min="15872" max="15872" width="15.33203125" style="1" customWidth="1"/>
    <col min="15873" max="15873" width="13.109375" style="1" customWidth="1"/>
    <col min="15874" max="15874" width="10.5546875" style="1" customWidth="1"/>
    <col min="15875" max="15875" width="14.33203125" style="1" bestFit="1" customWidth="1"/>
    <col min="15876" max="16125" width="9.109375" style="1"/>
    <col min="16126" max="16126" width="35.5546875" style="1" customWidth="1"/>
    <col min="16127" max="16127" width="12.5546875" style="1" customWidth="1"/>
    <col min="16128" max="16128" width="15.33203125" style="1" customWidth="1"/>
    <col min="16129" max="16129" width="13.109375" style="1" customWidth="1"/>
    <col min="16130" max="16130" width="10.5546875" style="1" customWidth="1"/>
    <col min="16131" max="16131" width="14.33203125" style="1" bestFit="1" customWidth="1"/>
    <col min="16132" max="16384" width="9.109375" style="1"/>
  </cols>
  <sheetData>
    <row r="1" spans="1:5" ht="20.100000000000001" customHeight="1" x14ac:dyDescent="0.3">
      <c r="A1" s="923" t="s">
        <v>0</v>
      </c>
      <c r="B1" s="923"/>
      <c r="C1" s="923"/>
      <c r="D1" s="923"/>
    </row>
    <row r="2" spans="1:5" ht="20.100000000000001" customHeight="1" x14ac:dyDescent="0.25">
      <c r="A2" s="944"/>
      <c r="B2" s="944"/>
      <c r="C2" s="944"/>
    </row>
    <row r="3" spans="1:5" s="3" customFormat="1" ht="20.100000000000001" customHeight="1" thickBot="1" x14ac:dyDescent="0.35">
      <c r="A3" s="945" t="s">
        <v>1</v>
      </c>
      <c r="B3" s="945"/>
      <c r="C3" s="945"/>
      <c r="D3" s="945"/>
    </row>
    <row r="4" spans="1:5" ht="20.100000000000001" customHeight="1" x14ac:dyDescent="0.25">
      <c r="A4" s="902" t="s">
        <v>2</v>
      </c>
      <c r="B4" s="905" t="s">
        <v>3</v>
      </c>
      <c r="C4" s="908" t="s">
        <v>4</v>
      </c>
      <c r="D4" s="946" t="s">
        <v>251</v>
      </c>
      <c r="E4" s="941" t="s">
        <v>241</v>
      </c>
    </row>
    <row r="5" spans="1:5" ht="20.100000000000001" customHeight="1" x14ac:dyDescent="0.25">
      <c r="A5" s="903"/>
      <c r="B5" s="906"/>
      <c r="C5" s="909"/>
      <c r="D5" s="947"/>
      <c r="E5" s="942"/>
    </row>
    <row r="6" spans="1:5" ht="20.100000000000001" customHeight="1" thickBot="1" x14ac:dyDescent="0.3">
      <c r="A6" s="904"/>
      <c r="B6" s="907"/>
      <c r="C6" s="910"/>
      <c r="D6" s="948"/>
      <c r="E6" s="942"/>
    </row>
    <row r="7" spans="1:5" ht="20.100000000000001" customHeight="1" x14ac:dyDescent="0.25">
      <c r="A7" s="884" t="s">
        <v>6</v>
      </c>
      <c r="B7" s="879">
        <v>1315800</v>
      </c>
      <c r="C7" s="668">
        <v>1315800</v>
      </c>
      <c r="D7" s="669">
        <f>'[1]1.Q prac'!L7+'[1]1.Q prac'!L8+'[1]1.Q prac'!L9</f>
        <v>619729</v>
      </c>
      <c r="E7" s="688">
        <f>D7/C7*100</f>
        <v>47.099027207782342</v>
      </c>
    </row>
    <row r="8" spans="1:5" ht="20.100000000000001" hidden="1" customHeight="1" x14ac:dyDescent="0.25">
      <c r="A8" s="75" t="s">
        <v>7</v>
      </c>
      <c r="B8" s="880"/>
      <c r="C8" s="665"/>
      <c r="D8" s="4"/>
      <c r="E8" s="688" t="e">
        <f t="shared" ref="E8:E23" si="0">D8/C8*100</f>
        <v>#DIV/0!</v>
      </c>
    </row>
    <row r="9" spans="1:5" ht="20.100000000000001" hidden="1" customHeight="1" x14ac:dyDescent="0.25">
      <c r="A9" s="75" t="s">
        <v>8</v>
      </c>
      <c r="B9" s="880"/>
      <c r="C9" s="665"/>
      <c r="D9" s="4"/>
      <c r="E9" s="688" t="e">
        <f t="shared" si="0"/>
        <v>#DIV/0!</v>
      </c>
    </row>
    <row r="10" spans="1:5" ht="20.100000000000001" hidden="1" customHeight="1" x14ac:dyDescent="0.25">
      <c r="A10" s="75" t="s">
        <v>9</v>
      </c>
      <c r="B10" s="880"/>
      <c r="C10" s="665"/>
      <c r="D10" s="4"/>
      <c r="E10" s="688" t="e">
        <f t="shared" si="0"/>
        <v>#DIV/0!</v>
      </c>
    </row>
    <row r="11" spans="1:5" ht="20.100000000000001" customHeight="1" x14ac:dyDescent="0.25">
      <c r="A11" s="88" t="s">
        <v>10</v>
      </c>
      <c r="B11" s="880">
        <v>50000</v>
      </c>
      <c r="C11" s="665">
        <v>50000</v>
      </c>
      <c r="D11" s="4">
        <f>'[1]1.Q prac'!L10</f>
        <v>9288</v>
      </c>
      <c r="E11" s="688">
        <f t="shared" si="0"/>
        <v>18.576000000000001</v>
      </c>
    </row>
    <row r="12" spans="1:5" ht="20.100000000000001" customHeight="1" x14ac:dyDescent="0.25">
      <c r="A12" s="88" t="s">
        <v>11</v>
      </c>
      <c r="B12" s="880">
        <v>410000</v>
      </c>
      <c r="C12" s="665">
        <v>410000</v>
      </c>
      <c r="D12" s="4">
        <f>'[1]1.Q prac'!L11</f>
        <v>102637</v>
      </c>
      <c r="E12" s="688">
        <f t="shared" si="0"/>
        <v>25.033414634146339</v>
      </c>
    </row>
    <row r="13" spans="1:5" ht="20.100000000000001" customHeight="1" x14ac:dyDescent="0.25">
      <c r="A13" s="88" t="s">
        <v>12</v>
      </c>
      <c r="B13" s="880">
        <v>1907000</v>
      </c>
      <c r="C13" s="665">
        <v>1907000</v>
      </c>
      <c r="D13" s="4">
        <f>'[1]1.Q prac'!L12</f>
        <v>846252</v>
      </c>
      <c r="E13" s="688">
        <f t="shared" si="0"/>
        <v>44.376088096486626</v>
      </c>
    </row>
    <row r="14" spans="1:5" ht="20.100000000000001" customHeight="1" x14ac:dyDescent="0.25">
      <c r="A14" s="88" t="s">
        <v>13</v>
      </c>
      <c r="B14" s="880">
        <v>1190000</v>
      </c>
      <c r="C14" s="665">
        <v>1190000</v>
      </c>
      <c r="D14" s="4">
        <f>'[1]1.Q prac'!L13</f>
        <v>278325</v>
      </c>
      <c r="E14" s="688">
        <f t="shared" si="0"/>
        <v>23.388655462184875</v>
      </c>
    </row>
    <row r="15" spans="1:5" ht="20.100000000000001" customHeight="1" x14ac:dyDescent="0.25">
      <c r="A15" s="88" t="s">
        <v>14</v>
      </c>
      <c r="B15" s="880">
        <v>5470439</v>
      </c>
      <c r="C15" s="665">
        <v>5470439</v>
      </c>
      <c r="D15" s="4">
        <f>'[1]1.Q prac'!L15</f>
        <v>1142636</v>
      </c>
      <c r="E15" s="688">
        <f t="shared" si="0"/>
        <v>20.887464424701562</v>
      </c>
    </row>
    <row r="16" spans="1:5" ht="20.100000000000001" customHeight="1" x14ac:dyDescent="0.25">
      <c r="A16" s="88" t="s">
        <v>15</v>
      </c>
      <c r="B16" s="880">
        <v>50000</v>
      </c>
      <c r="C16" s="665">
        <v>50000</v>
      </c>
      <c r="D16" s="4">
        <f>'[1]1.Q prac'!L20</f>
        <v>1800</v>
      </c>
      <c r="E16" s="688">
        <f t="shared" si="0"/>
        <v>3.5999999999999996</v>
      </c>
    </row>
    <row r="17" spans="1:5" ht="20.100000000000001" customHeight="1" x14ac:dyDescent="0.25">
      <c r="A17" s="88" t="s">
        <v>16</v>
      </c>
      <c r="B17" s="881">
        <v>759885</v>
      </c>
      <c r="C17" s="666">
        <v>759885</v>
      </c>
      <c r="D17" s="4">
        <f>'[1]1.Q prac'!L58</f>
        <v>184987</v>
      </c>
      <c r="E17" s="688">
        <f t="shared" si="0"/>
        <v>24.344078380281225</v>
      </c>
    </row>
    <row r="18" spans="1:5" ht="20.100000000000001" customHeight="1" x14ac:dyDescent="0.25">
      <c r="A18" s="885" t="s">
        <v>17</v>
      </c>
      <c r="B18" s="881">
        <v>10000</v>
      </c>
      <c r="C18" s="666">
        <v>10000</v>
      </c>
      <c r="D18" s="4">
        <f>'[1]1.Q prac'!L42</f>
        <v>0</v>
      </c>
      <c r="E18" s="688">
        <f t="shared" si="0"/>
        <v>0</v>
      </c>
    </row>
    <row r="19" spans="1:5" ht="20.100000000000001" customHeight="1" x14ac:dyDescent="0.25">
      <c r="A19" s="886" t="s">
        <v>18</v>
      </c>
      <c r="B19" s="882">
        <v>1304500</v>
      </c>
      <c r="C19" s="667">
        <v>1304500</v>
      </c>
      <c r="D19" s="4">
        <f>'[1]1.Q prac'!L16</f>
        <v>88063</v>
      </c>
      <c r="E19" s="688">
        <f t="shared" si="0"/>
        <v>6.7507090839402064</v>
      </c>
    </row>
    <row r="20" spans="1:5" ht="20.100000000000001" customHeight="1" x14ac:dyDescent="0.25">
      <c r="A20" s="88" t="s">
        <v>19</v>
      </c>
      <c r="B20" s="882">
        <v>853000</v>
      </c>
      <c r="C20" s="667">
        <v>853000</v>
      </c>
      <c r="D20" s="4">
        <f>'[1]1.Q prac'!L21+'[1]1.Q prac'!L23+'[1]1.Q prac'!L24+'[1]1.Q prac'!L25+'[1]1.Q prac'!L27+'[1]1.Q prac'!L28+'[1]1.Q prac'!L34+'[1]1.Q prac'!L35+'[1]1.Q prac'!L36+'[1]1.Q prac'!L37+'[1]1.Q prac'!L38+'[1]1.Q prac'!L43+'[1]1.Q prac'!L47+'[1]1.Q prac'!L48</f>
        <v>299863</v>
      </c>
      <c r="E20" s="688">
        <f t="shared" si="0"/>
        <v>35.153927315357564</v>
      </c>
    </row>
    <row r="21" spans="1:5" ht="20.100000000000001" customHeight="1" x14ac:dyDescent="0.25">
      <c r="A21" s="877" t="s">
        <v>20</v>
      </c>
      <c r="B21" s="882">
        <v>761000</v>
      </c>
      <c r="C21" s="667">
        <v>761000</v>
      </c>
      <c r="D21" s="4">
        <f>'[1]1.Q prac'!L29+'[1]1.Q prac'!L31+'[1]1.Q prac'!L40+'[1]1.Q prac'!L45+'[1]1.Q prac'!L55+'[1]1.Q prac'!L56</f>
        <v>1176</v>
      </c>
      <c r="E21" s="688">
        <f t="shared" si="0"/>
        <v>0.15453350854139292</v>
      </c>
    </row>
    <row r="22" spans="1:5" ht="20.100000000000001" customHeight="1" thickBot="1" x14ac:dyDescent="0.3">
      <c r="A22" s="674" t="s">
        <v>21</v>
      </c>
      <c r="B22" s="883"/>
      <c r="C22" s="700">
        <v>260000</v>
      </c>
      <c r="D22" s="677">
        <f>'[1]1.Q prac'!L57</f>
        <v>0</v>
      </c>
      <c r="E22" s="701">
        <f t="shared" si="0"/>
        <v>0</v>
      </c>
    </row>
    <row r="23" spans="1:5" ht="20.100000000000001" customHeight="1" thickBot="1" x14ac:dyDescent="0.35">
      <c r="A23" s="695" t="s">
        <v>22</v>
      </c>
      <c r="B23" s="727">
        <f>SUM(B7:B21)</f>
        <v>14081624</v>
      </c>
      <c r="C23" s="680">
        <f>SUM(C7:C22)</f>
        <v>14341624</v>
      </c>
      <c r="D23" s="680">
        <f>SUM(D7:D22)</f>
        <v>3574756</v>
      </c>
      <c r="E23" s="730">
        <f t="shared" si="0"/>
        <v>24.925740627421273</v>
      </c>
    </row>
    <row r="24" spans="1:5" ht="20.100000000000001" customHeight="1" thickBot="1" x14ac:dyDescent="0.3">
      <c r="A24" s="5"/>
      <c r="B24" s="6"/>
      <c r="C24" s="7"/>
    </row>
    <row r="25" spans="1:5" ht="20.100000000000001" customHeight="1" thickBot="1" x14ac:dyDescent="0.3">
      <c r="A25" s="902" t="s">
        <v>23</v>
      </c>
      <c r="B25" s="6"/>
      <c r="C25" s="7"/>
    </row>
    <row r="26" spans="1:5" ht="20.100000000000001" hidden="1" customHeight="1" x14ac:dyDescent="0.25">
      <c r="A26" s="903"/>
      <c r="B26" s="6"/>
      <c r="C26" s="7"/>
    </row>
    <row r="27" spans="1:5" ht="20.100000000000001" hidden="1" customHeight="1" x14ac:dyDescent="0.25">
      <c r="A27" s="903"/>
      <c r="B27" s="6"/>
      <c r="C27" s="7"/>
    </row>
    <row r="28" spans="1:5" ht="20.100000000000001" hidden="1" customHeight="1" x14ac:dyDescent="0.25">
      <c r="A28" s="670"/>
      <c r="B28" s="6"/>
      <c r="C28" s="7"/>
    </row>
    <row r="29" spans="1:5" ht="20.100000000000001" hidden="1" customHeight="1" x14ac:dyDescent="0.25">
      <c r="A29" s="670"/>
      <c r="B29" s="6"/>
      <c r="C29" s="7"/>
    </row>
    <row r="30" spans="1:5" ht="20.100000000000001" hidden="1" customHeight="1" x14ac:dyDescent="0.25">
      <c r="A30" s="670"/>
      <c r="B30" s="6"/>
      <c r="C30" s="7"/>
    </row>
    <row r="31" spans="1:5" ht="20.100000000000001" hidden="1" customHeight="1" x14ac:dyDescent="0.25">
      <c r="A31" s="670"/>
      <c r="B31" s="6"/>
      <c r="C31" s="7"/>
    </row>
    <row r="32" spans="1:5" ht="20.100000000000001" hidden="1" customHeight="1" x14ac:dyDescent="0.25">
      <c r="A32" s="670"/>
      <c r="B32" s="6"/>
      <c r="C32" s="7"/>
    </row>
    <row r="33" spans="1:5" ht="20.100000000000001" hidden="1" customHeight="1" x14ac:dyDescent="0.25">
      <c r="A33" s="670"/>
      <c r="B33" s="6"/>
      <c r="C33" s="7"/>
    </row>
    <row r="34" spans="1:5" ht="20.100000000000001" hidden="1" customHeight="1" x14ac:dyDescent="0.25">
      <c r="A34" s="670"/>
      <c r="B34" s="6"/>
      <c r="C34" s="7"/>
    </row>
    <row r="35" spans="1:5" ht="20.100000000000001" hidden="1" customHeight="1" x14ac:dyDescent="0.25">
      <c r="A35" s="671"/>
      <c r="B35" s="9"/>
      <c r="C35" s="10"/>
      <c r="D35" s="11"/>
    </row>
    <row r="36" spans="1:5" ht="20.100000000000001" customHeight="1" x14ac:dyDescent="0.25">
      <c r="A36" s="682" t="s">
        <v>24</v>
      </c>
      <c r="B36" s="683">
        <v>10350639</v>
      </c>
      <c r="C36" s="684">
        <v>10350639</v>
      </c>
      <c r="D36" s="707">
        <f>'[1]1.Q prac'!L67+'[1]1.Q prac'!L68+'[1]1.Q prac'!L72+'[1]1.Q prac'!L75+'[1]1.Q prac'!L77+'[1]1.Q prac'!L78+'[1]1.Q prac'!L79+'[1]1.Q prac'!L80+'[1]1.Q prac'!L82+'[1]1.Q prac'!L84+'[1]1.Q prac'!L85+'[1]1.Q prac'!L86+'[1]1.Q prac'!L88+'[1]1.Q prac'!L89+'[1]1.Q prac'!L91+'[1]1.Q prac'!L92+'[1]1.Q prac'!L93+'[1]1.Q prac'!L95+'[1]1.Q prac'!L97+'[1]1.Q prac'!L96+'[1]1.Q prac'!L102+'[1]1.Q prac'!L103+'[1]1.Q prac'!L104+'[1]1.Q prac'!L105+'[1]1.Q prac'!L106</f>
        <v>2640983</v>
      </c>
      <c r="E36" s="686">
        <f>D36/C36*100</f>
        <v>25.515168677025642</v>
      </c>
    </row>
    <row r="37" spans="1:5" ht="20.100000000000001" customHeight="1" x14ac:dyDescent="0.25">
      <c r="A37" s="88" t="s">
        <v>16</v>
      </c>
      <c r="B37" s="396">
        <v>759885</v>
      </c>
      <c r="C37" s="12">
        <v>759885</v>
      </c>
      <c r="D37" s="19">
        <v>0</v>
      </c>
      <c r="E37" s="687">
        <f t="shared" ref="E37:E65" si="1">D37/C37*100</f>
        <v>0</v>
      </c>
    </row>
    <row r="38" spans="1:5" ht="20.100000000000001" customHeight="1" x14ac:dyDescent="0.25">
      <c r="A38" s="88" t="s">
        <v>25</v>
      </c>
      <c r="B38" s="396">
        <v>2948000</v>
      </c>
      <c r="C38" s="12">
        <v>2948000</v>
      </c>
      <c r="D38" s="19">
        <v>998005</v>
      </c>
      <c r="E38" s="688">
        <f t="shared" si="1"/>
        <v>33.853629579375848</v>
      </c>
    </row>
    <row r="39" spans="1:5" ht="20.100000000000001" customHeight="1" x14ac:dyDescent="0.25">
      <c r="A39" s="88" t="s">
        <v>26</v>
      </c>
      <c r="B39" s="396">
        <v>23100</v>
      </c>
      <c r="C39" s="12">
        <v>23100</v>
      </c>
      <c r="D39" s="19">
        <v>54</v>
      </c>
      <c r="E39" s="688">
        <f t="shared" si="1"/>
        <v>0.23376623376623376</v>
      </c>
    </row>
    <row r="40" spans="1:5" ht="20.100000000000001" hidden="1" customHeight="1" x14ac:dyDescent="0.25">
      <c r="A40" s="672" t="s">
        <v>27</v>
      </c>
      <c r="B40" s="396"/>
      <c r="C40" s="12"/>
      <c r="D40" s="4"/>
      <c r="E40" s="687" t="e">
        <f t="shared" si="1"/>
        <v>#DIV/0!</v>
      </c>
    </row>
    <row r="41" spans="1:5" ht="20.100000000000001" hidden="1" customHeight="1" x14ac:dyDescent="0.25">
      <c r="A41" s="673" t="s">
        <v>28</v>
      </c>
      <c r="B41" s="396"/>
      <c r="C41" s="12"/>
      <c r="D41" s="4"/>
      <c r="E41" s="687" t="e">
        <f t="shared" si="1"/>
        <v>#DIV/0!</v>
      </c>
    </row>
    <row r="42" spans="1:5" ht="20.100000000000001" hidden="1" customHeight="1" x14ac:dyDescent="0.25">
      <c r="A42" s="672" t="s">
        <v>29</v>
      </c>
      <c r="B42" s="396"/>
      <c r="C42" s="12"/>
      <c r="D42" s="4"/>
      <c r="E42" s="687" t="e">
        <f t="shared" si="1"/>
        <v>#DIV/0!</v>
      </c>
    </row>
    <row r="43" spans="1:5" ht="20.100000000000001" hidden="1" customHeight="1" x14ac:dyDescent="0.25">
      <c r="A43" s="259" t="s">
        <v>30</v>
      </c>
      <c r="B43" s="396"/>
      <c r="C43" s="12"/>
      <c r="D43" s="4"/>
      <c r="E43" s="687" t="e">
        <f t="shared" si="1"/>
        <v>#DIV/0!</v>
      </c>
    </row>
    <row r="44" spans="1:5" ht="20.100000000000001" hidden="1" customHeight="1" x14ac:dyDescent="0.25">
      <c r="A44" s="672" t="s">
        <v>31</v>
      </c>
      <c r="B44" s="396"/>
      <c r="C44" s="12"/>
      <c r="D44" s="4"/>
      <c r="E44" s="687" t="e">
        <f t="shared" si="1"/>
        <v>#DIV/0!</v>
      </c>
    </row>
    <row r="45" spans="1:5" ht="20.100000000000001" hidden="1" customHeight="1" x14ac:dyDescent="0.25">
      <c r="A45" s="672" t="s">
        <v>32</v>
      </c>
      <c r="B45" s="396"/>
      <c r="C45" s="12"/>
      <c r="D45" s="4"/>
      <c r="E45" s="687" t="e">
        <f t="shared" si="1"/>
        <v>#DIV/0!</v>
      </c>
    </row>
    <row r="46" spans="1:5" ht="20.100000000000001" hidden="1" customHeight="1" x14ac:dyDescent="0.25">
      <c r="A46" s="75" t="s">
        <v>15</v>
      </c>
      <c r="B46" s="396"/>
      <c r="C46" s="12"/>
      <c r="D46" s="4"/>
      <c r="E46" s="687" t="e">
        <f t="shared" si="1"/>
        <v>#DIV/0!</v>
      </c>
    </row>
    <row r="47" spans="1:5" ht="20.100000000000001" hidden="1" customHeight="1" x14ac:dyDescent="0.25">
      <c r="A47" s="75" t="s">
        <v>33</v>
      </c>
      <c r="B47" s="396"/>
      <c r="C47" s="12"/>
      <c r="D47" s="4"/>
      <c r="E47" s="687" t="e">
        <f t="shared" si="1"/>
        <v>#DIV/0!</v>
      </c>
    </row>
    <row r="48" spans="1:5" ht="20.100000000000001" hidden="1" customHeight="1" x14ac:dyDescent="0.25">
      <c r="A48" s="672" t="s">
        <v>34</v>
      </c>
      <c r="B48" s="396"/>
      <c r="C48" s="12"/>
      <c r="D48" s="4"/>
      <c r="E48" s="687" t="e">
        <f t="shared" si="1"/>
        <v>#DIV/0!</v>
      </c>
    </row>
    <row r="49" spans="1:5" ht="20.100000000000001" hidden="1" customHeight="1" x14ac:dyDescent="0.25">
      <c r="A49" s="672" t="s">
        <v>35</v>
      </c>
      <c r="B49" s="396"/>
      <c r="C49" s="12"/>
      <c r="D49" s="4"/>
      <c r="E49" s="687" t="e">
        <f t="shared" si="1"/>
        <v>#DIV/0!</v>
      </c>
    </row>
    <row r="50" spans="1:5" ht="20.100000000000001" hidden="1" customHeight="1" x14ac:dyDescent="0.25">
      <c r="A50" s="672" t="s">
        <v>36</v>
      </c>
      <c r="B50" s="396"/>
      <c r="C50" s="12"/>
      <c r="D50" s="4"/>
      <c r="E50" s="687" t="e">
        <f t="shared" si="1"/>
        <v>#DIV/0!</v>
      </c>
    </row>
    <row r="51" spans="1:5" ht="20.100000000000001" hidden="1" customHeight="1" x14ac:dyDescent="0.25">
      <c r="A51" s="672" t="s">
        <v>37</v>
      </c>
      <c r="B51" s="396"/>
      <c r="C51" s="12"/>
      <c r="D51" s="4"/>
      <c r="E51" s="687" t="e">
        <f t="shared" si="1"/>
        <v>#DIV/0!</v>
      </c>
    </row>
    <row r="52" spans="1:5" ht="20.100000000000001" hidden="1" customHeight="1" x14ac:dyDescent="0.25">
      <c r="A52" s="672" t="s">
        <v>38</v>
      </c>
      <c r="B52" s="396"/>
      <c r="C52" s="12"/>
      <c r="D52" s="4"/>
      <c r="E52" s="687" t="e">
        <f t="shared" si="1"/>
        <v>#DIV/0!</v>
      </c>
    </row>
    <row r="53" spans="1:5" ht="20.100000000000001" hidden="1" customHeight="1" x14ac:dyDescent="0.25">
      <c r="A53" s="672" t="s">
        <v>39</v>
      </c>
      <c r="B53" s="396"/>
      <c r="C53" s="12"/>
      <c r="D53" s="4"/>
      <c r="E53" s="687" t="e">
        <f t="shared" si="1"/>
        <v>#DIV/0!</v>
      </c>
    </row>
    <row r="54" spans="1:5" ht="20.100000000000001" hidden="1" customHeight="1" x14ac:dyDescent="0.25">
      <c r="A54" s="672" t="s">
        <v>40</v>
      </c>
      <c r="B54" s="396"/>
      <c r="C54" s="12"/>
      <c r="D54" s="12"/>
      <c r="E54" s="687" t="e">
        <f t="shared" si="1"/>
        <v>#DIV/0!</v>
      </c>
    </row>
    <row r="55" spans="1:5" ht="20.100000000000001" hidden="1" customHeight="1" x14ac:dyDescent="0.25">
      <c r="A55" s="672" t="s">
        <v>41</v>
      </c>
      <c r="B55" s="396"/>
      <c r="C55" s="12"/>
      <c r="D55" s="12"/>
      <c r="E55" s="687" t="e">
        <f t="shared" si="1"/>
        <v>#DIV/0!</v>
      </c>
    </row>
    <row r="56" spans="1:5" ht="20.100000000000001" hidden="1" customHeight="1" x14ac:dyDescent="0.25">
      <c r="A56" s="672" t="s">
        <v>42</v>
      </c>
      <c r="B56" s="396"/>
      <c r="C56" s="12"/>
      <c r="D56" s="4"/>
      <c r="E56" s="687" t="e">
        <f t="shared" si="1"/>
        <v>#DIV/0!</v>
      </c>
    </row>
    <row r="57" spans="1:5" ht="20.100000000000001" hidden="1" customHeight="1" x14ac:dyDescent="0.25">
      <c r="A57" s="672" t="s">
        <v>43</v>
      </c>
      <c r="B57" s="396"/>
      <c r="C57" s="12"/>
      <c r="D57" s="4"/>
      <c r="E57" s="687" t="e">
        <f t="shared" si="1"/>
        <v>#DIV/0!</v>
      </c>
    </row>
    <row r="58" spans="1:5" ht="20.100000000000001" hidden="1" customHeight="1" x14ac:dyDescent="0.25">
      <c r="A58" s="672" t="s">
        <v>44</v>
      </c>
      <c r="B58" s="396"/>
      <c r="C58" s="12"/>
      <c r="D58" s="4"/>
      <c r="E58" s="687" t="e">
        <f t="shared" si="1"/>
        <v>#DIV/0!</v>
      </c>
    </row>
    <row r="59" spans="1:5" ht="20.100000000000001" hidden="1" customHeight="1" x14ac:dyDescent="0.25">
      <c r="A59" s="672" t="s">
        <v>45</v>
      </c>
      <c r="B59" s="396"/>
      <c r="C59" s="12"/>
      <c r="D59" s="4"/>
      <c r="E59" s="687" t="e">
        <f t="shared" si="1"/>
        <v>#DIV/0!</v>
      </c>
    </row>
    <row r="60" spans="1:5" ht="20.100000000000001" hidden="1" customHeight="1" x14ac:dyDescent="0.25">
      <c r="A60" s="672" t="s">
        <v>46</v>
      </c>
      <c r="B60" s="396"/>
      <c r="C60" s="12"/>
      <c r="D60" s="4"/>
      <c r="E60" s="687" t="e">
        <f t="shared" si="1"/>
        <v>#DIV/0!</v>
      </c>
    </row>
    <row r="61" spans="1:5" ht="20.100000000000001" hidden="1" customHeight="1" x14ac:dyDescent="0.25">
      <c r="A61" s="672" t="s">
        <v>47</v>
      </c>
      <c r="B61" s="396"/>
      <c r="C61" s="12"/>
      <c r="D61" s="4"/>
      <c r="E61" s="687" t="e">
        <f t="shared" si="1"/>
        <v>#DIV/0!</v>
      </c>
    </row>
    <row r="62" spans="1:5" ht="20.100000000000001" hidden="1" customHeight="1" x14ac:dyDescent="0.25">
      <c r="A62" s="672" t="s">
        <v>48</v>
      </c>
      <c r="B62" s="396"/>
      <c r="C62" s="12"/>
      <c r="D62" s="4"/>
      <c r="E62" s="687" t="e">
        <f t="shared" si="1"/>
        <v>#DIV/0!</v>
      </c>
    </row>
    <row r="63" spans="1:5" ht="20.100000000000001" hidden="1" customHeight="1" x14ac:dyDescent="0.25">
      <c r="A63" s="672" t="s">
        <v>49</v>
      </c>
      <c r="B63" s="396"/>
      <c r="C63" s="12"/>
      <c r="D63" s="4"/>
      <c r="E63" s="687" t="e">
        <f t="shared" si="1"/>
        <v>#DIV/0!</v>
      </c>
    </row>
    <row r="64" spans="1:5" ht="20.100000000000001" customHeight="1" thickBot="1" x14ac:dyDescent="0.3">
      <c r="A64" s="674" t="s">
        <v>50</v>
      </c>
      <c r="B64" s="675"/>
      <c r="C64" s="676">
        <v>260000</v>
      </c>
      <c r="D64" s="677">
        <v>0</v>
      </c>
      <c r="E64" s="729">
        <f t="shared" si="1"/>
        <v>0</v>
      </c>
    </row>
    <row r="65" spans="1:5" s="3" customFormat="1" ht="20.100000000000001" customHeight="1" thickBot="1" x14ac:dyDescent="0.35">
      <c r="A65" s="695" t="s">
        <v>51</v>
      </c>
      <c r="B65" s="713">
        <f>SUM(B36:B63)</f>
        <v>14081624</v>
      </c>
      <c r="C65" s="705">
        <f>SUM(C36:C64)</f>
        <v>14341624</v>
      </c>
      <c r="D65" s="680">
        <f>SUM(D36:D64)</f>
        <v>3639042</v>
      </c>
      <c r="E65" s="714">
        <f t="shared" si="1"/>
        <v>25.373988329355168</v>
      </c>
    </row>
    <row r="66" spans="1:5" s="3" customFormat="1" ht="20.100000000000001" hidden="1" customHeight="1" x14ac:dyDescent="0.25">
      <c r="A66" s="5"/>
      <c r="B66" s="6"/>
      <c r="C66" s="6"/>
      <c r="D66" s="11"/>
    </row>
    <row r="67" spans="1:5" s="3" customFormat="1" ht="20.100000000000001" hidden="1" customHeight="1" x14ac:dyDescent="0.25">
      <c r="A67" s="5"/>
      <c r="B67" s="6"/>
      <c r="C67" s="6"/>
      <c r="D67" s="11"/>
    </row>
    <row r="68" spans="1:5" s="3" customFormat="1" ht="20.100000000000001" hidden="1" customHeight="1" x14ac:dyDescent="0.25">
      <c r="A68" s="5"/>
      <c r="B68" s="6"/>
      <c r="C68" s="6"/>
      <c r="D68" s="11"/>
    </row>
    <row r="69" spans="1:5" s="3" customFormat="1" ht="20.100000000000001" hidden="1" customHeight="1" x14ac:dyDescent="0.25">
      <c r="A69" s="5"/>
      <c r="B69" s="6"/>
      <c r="C69" s="6"/>
      <c r="D69" s="11"/>
    </row>
    <row r="70" spans="1:5" s="3" customFormat="1" ht="20.100000000000001" hidden="1" customHeight="1" x14ac:dyDescent="0.25">
      <c r="A70" s="5"/>
      <c r="B70" s="6"/>
      <c r="C70" s="6"/>
      <c r="D70" s="11"/>
    </row>
    <row r="71" spans="1:5" s="3" customFormat="1" ht="20.100000000000001" hidden="1" customHeight="1" x14ac:dyDescent="0.25">
      <c r="A71" s="5"/>
      <c r="B71" s="6"/>
      <c r="C71" s="6"/>
      <c r="D71" s="11"/>
    </row>
    <row r="72" spans="1:5" s="3" customFormat="1" ht="20.100000000000001" hidden="1" customHeight="1" x14ac:dyDescent="0.25">
      <c r="C72" s="6"/>
      <c r="D72" s="11"/>
    </row>
    <row r="73" spans="1:5" s="3" customFormat="1" ht="20.100000000000001" hidden="1" customHeight="1" x14ac:dyDescent="0.25">
      <c r="C73" s="6"/>
      <c r="D73" s="11"/>
    </row>
    <row r="74" spans="1:5" s="3" customFormat="1" ht="20.100000000000001" hidden="1" customHeight="1" x14ac:dyDescent="0.25">
      <c r="A74" s="5"/>
      <c r="B74" s="6"/>
      <c r="C74" s="6"/>
      <c r="D74" s="11"/>
    </row>
    <row r="75" spans="1:5" s="3" customFormat="1" ht="20.100000000000001" customHeight="1" x14ac:dyDescent="0.25">
      <c r="A75" s="5"/>
      <c r="B75" s="6"/>
      <c r="C75" s="6"/>
      <c r="D75" s="11"/>
    </row>
    <row r="76" spans="1:5" s="3" customFormat="1" ht="20.100000000000001" customHeight="1" x14ac:dyDescent="0.25">
      <c r="A76" s="5"/>
      <c r="B76" s="6"/>
      <c r="C76" s="6"/>
      <c r="D76" s="11"/>
    </row>
    <row r="77" spans="1:5" s="3" customFormat="1" ht="20.100000000000001" hidden="1" customHeight="1" x14ac:dyDescent="0.25">
      <c r="A77" s="5"/>
      <c r="B77" s="9"/>
      <c r="C77" s="9"/>
      <c r="D77" s="17"/>
    </row>
    <row r="78" spans="1:5" s="3" customFormat="1" ht="20.100000000000001" hidden="1" customHeight="1" x14ac:dyDescent="0.25">
      <c r="A78" s="5"/>
      <c r="B78" s="9"/>
      <c r="C78" s="9"/>
      <c r="D78" s="17"/>
    </row>
    <row r="79" spans="1:5" s="3" customFormat="1" ht="20.100000000000001" hidden="1" customHeight="1" x14ac:dyDescent="0.25">
      <c r="A79" s="5"/>
      <c r="B79" s="9"/>
      <c r="C79" s="9"/>
      <c r="D79" s="17"/>
    </row>
    <row r="80" spans="1:5" s="3" customFormat="1" ht="20.100000000000001" hidden="1" customHeight="1" x14ac:dyDescent="0.25">
      <c r="A80" s="5"/>
      <c r="B80" s="9"/>
      <c r="C80" s="9"/>
      <c r="D80" s="17"/>
    </row>
    <row r="81" spans="1:5" s="3" customFormat="1" ht="20.100000000000001" customHeight="1" x14ac:dyDescent="0.25">
      <c r="A81" s="5"/>
      <c r="B81" s="6"/>
      <c r="C81" s="6"/>
      <c r="D81" s="11"/>
    </row>
    <row r="82" spans="1:5" ht="20.100000000000001" customHeight="1" thickBot="1" x14ac:dyDescent="0.35">
      <c r="A82" s="940" t="s">
        <v>52</v>
      </c>
      <c r="B82" s="940"/>
      <c r="C82" s="940"/>
      <c r="D82" s="940"/>
    </row>
    <row r="83" spans="1:5" ht="20.100000000000001" customHeight="1" x14ac:dyDescent="0.25">
      <c r="A83" s="931" t="s">
        <v>53</v>
      </c>
      <c r="B83" s="905" t="s">
        <v>3</v>
      </c>
      <c r="C83" s="908" t="s">
        <v>4</v>
      </c>
      <c r="D83" s="934" t="s">
        <v>251</v>
      </c>
      <c r="E83" s="941" t="s">
        <v>241</v>
      </c>
    </row>
    <row r="84" spans="1:5" ht="20.100000000000001" customHeight="1" x14ac:dyDescent="0.25">
      <c r="A84" s="932"/>
      <c r="B84" s="906"/>
      <c r="C84" s="909"/>
      <c r="D84" s="935"/>
      <c r="E84" s="942"/>
    </row>
    <row r="85" spans="1:5" ht="20.100000000000001" customHeight="1" thickBot="1" x14ac:dyDescent="0.3">
      <c r="A85" s="933"/>
      <c r="B85" s="907"/>
      <c r="C85" s="910"/>
      <c r="D85" s="936"/>
      <c r="E85" s="943"/>
    </row>
    <row r="86" spans="1:5" ht="20.100000000000001" customHeight="1" x14ac:dyDescent="0.25">
      <c r="A86" s="696" t="s">
        <v>6</v>
      </c>
      <c r="B86" s="878">
        <v>178000</v>
      </c>
      <c r="C86" s="722">
        <v>178000</v>
      </c>
      <c r="D86" s="719">
        <f>'[1]1.Q prac'!L120+'[1]1.Q prac'!L121+'[1]1.Q prac'!L122</f>
        <v>60485</v>
      </c>
      <c r="E86" s="703">
        <f>D86/C86*100</f>
        <v>33.980337078651687</v>
      </c>
    </row>
    <row r="87" spans="1:5" ht="20.100000000000001" hidden="1" customHeight="1" x14ac:dyDescent="0.25">
      <c r="A87" s="75" t="s">
        <v>7</v>
      </c>
      <c r="B87" s="401"/>
      <c r="C87" s="15"/>
      <c r="D87" s="14"/>
      <c r="E87" s="688" t="e">
        <f t="shared" ref="E87:E103" si="2">D87/C87*100</f>
        <v>#DIV/0!</v>
      </c>
    </row>
    <row r="88" spans="1:5" ht="20.100000000000001" hidden="1" customHeight="1" x14ac:dyDescent="0.25">
      <c r="A88" s="75" t="s">
        <v>54</v>
      </c>
      <c r="B88" s="401"/>
      <c r="C88" s="15"/>
      <c r="D88" s="14"/>
      <c r="E88" s="688" t="e">
        <f t="shared" si="2"/>
        <v>#DIV/0!</v>
      </c>
    </row>
    <row r="89" spans="1:5" ht="20.100000000000001" hidden="1" customHeight="1" x14ac:dyDescent="0.25">
      <c r="A89" s="75" t="s">
        <v>55</v>
      </c>
      <c r="B89" s="401"/>
      <c r="C89" s="15"/>
      <c r="D89" s="14"/>
      <c r="E89" s="688" t="e">
        <f t="shared" si="2"/>
        <v>#DIV/0!</v>
      </c>
    </row>
    <row r="90" spans="1:5" ht="20.100000000000001" customHeight="1" x14ac:dyDescent="0.25">
      <c r="A90" s="88" t="s">
        <v>10</v>
      </c>
      <c r="B90" s="401">
        <v>15000</v>
      </c>
      <c r="C90" s="15">
        <v>15000</v>
      </c>
      <c r="D90" s="14">
        <f>'[1]1.Q prac'!L123</f>
        <v>0</v>
      </c>
      <c r="E90" s="688">
        <f t="shared" si="2"/>
        <v>0</v>
      </c>
    </row>
    <row r="91" spans="1:5" ht="20.100000000000001" customHeight="1" x14ac:dyDescent="0.25">
      <c r="A91" s="88" t="s">
        <v>11</v>
      </c>
      <c r="B91" s="401">
        <v>7000</v>
      </c>
      <c r="C91" s="15">
        <v>7000</v>
      </c>
      <c r="D91" s="14">
        <f>'[1]1.Q prac'!L126</f>
        <v>233</v>
      </c>
      <c r="E91" s="688">
        <f t="shared" si="2"/>
        <v>3.3285714285714287</v>
      </c>
    </row>
    <row r="92" spans="1:5" ht="20.100000000000001" customHeight="1" x14ac:dyDescent="0.25">
      <c r="A92" s="88" t="s">
        <v>56</v>
      </c>
      <c r="B92" s="401">
        <v>100000</v>
      </c>
      <c r="C92" s="15">
        <v>100000</v>
      </c>
      <c r="D92" s="14">
        <f>'[1]1.Q prac'!L127</f>
        <v>12233</v>
      </c>
      <c r="E92" s="688">
        <f t="shared" si="2"/>
        <v>12.232999999999999</v>
      </c>
    </row>
    <row r="93" spans="1:5" ht="20.100000000000001" customHeight="1" x14ac:dyDescent="0.25">
      <c r="A93" s="88" t="s">
        <v>14</v>
      </c>
      <c r="B93" s="401">
        <v>590481</v>
      </c>
      <c r="C93" s="15">
        <v>590481</v>
      </c>
      <c r="D93" s="14">
        <f>'[1]1.Q prac'!L128</f>
        <v>105426</v>
      </c>
      <c r="E93" s="688">
        <f t="shared" si="2"/>
        <v>17.854257799996951</v>
      </c>
    </row>
    <row r="94" spans="1:5" ht="20.100000000000001" customHeight="1" thickBot="1" x14ac:dyDescent="0.3">
      <c r="A94" s="211" t="s">
        <v>57</v>
      </c>
      <c r="B94" s="401">
        <v>24766</v>
      </c>
      <c r="C94" s="15">
        <v>24766</v>
      </c>
      <c r="D94" s="14">
        <f>'[1]1.Q prac'!L125</f>
        <v>6205</v>
      </c>
      <c r="E94" s="688">
        <f t="shared" si="2"/>
        <v>25.054510215618187</v>
      </c>
    </row>
    <row r="95" spans="1:5" ht="20.100000000000001" hidden="1" customHeight="1" x14ac:dyDescent="0.25">
      <c r="A95" s="211" t="s">
        <v>58</v>
      </c>
      <c r="B95" s="401"/>
      <c r="C95" s="15"/>
      <c r="D95" s="14"/>
      <c r="E95" s="688" t="e">
        <f t="shared" si="2"/>
        <v>#DIV/0!</v>
      </c>
    </row>
    <row r="96" spans="1:5" ht="20.100000000000001" hidden="1" customHeight="1" x14ac:dyDescent="0.25">
      <c r="A96" s="712" t="s">
        <v>13</v>
      </c>
      <c r="B96" s="400"/>
      <c r="C96" s="381"/>
      <c r="D96" s="704"/>
      <c r="E96" s="701" t="e">
        <f t="shared" si="2"/>
        <v>#DIV/0!</v>
      </c>
    </row>
    <row r="97" spans="1:5" ht="20.100000000000001" customHeight="1" thickBot="1" x14ac:dyDescent="0.35">
      <c r="A97" s="695" t="s">
        <v>59</v>
      </c>
      <c r="B97" s="678">
        <f>SUM(B86:B96)</f>
        <v>915247</v>
      </c>
      <c r="C97" s="679">
        <f>SUM(C86:C96)</f>
        <v>915247</v>
      </c>
      <c r="D97" s="706">
        <f>SUM(D86:D94)</f>
        <v>184582</v>
      </c>
      <c r="E97" s="714">
        <f t="shared" si="2"/>
        <v>20.167452064852441</v>
      </c>
    </row>
    <row r="98" spans="1:5" ht="20.100000000000001" customHeight="1" thickBot="1" x14ac:dyDescent="0.35">
      <c r="A98" s="689"/>
      <c r="B98" s="114"/>
      <c r="C98" s="114"/>
      <c r="D98" s="720"/>
      <c r="E98" s="681"/>
    </row>
    <row r="99" spans="1:5" ht="20.100000000000001" customHeight="1" thickBot="1" x14ac:dyDescent="0.35">
      <c r="A99" s="99" t="s">
        <v>89</v>
      </c>
      <c r="B99" s="114"/>
      <c r="C99" s="114"/>
      <c r="D99" s="720"/>
      <c r="E99" s="681"/>
    </row>
    <row r="100" spans="1:5" ht="20.100000000000001" customHeight="1" x14ac:dyDescent="0.25">
      <c r="A100" s="682" t="s">
        <v>24</v>
      </c>
      <c r="B100" s="723">
        <v>850481</v>
      </c>
      <c r="C100" s="685">
        <v>850481</v>
      </c>
      <c r="D100" s="721">
        <f>'[1]1.Q prac'!L135</f>
        <v>224683</v>
      </c>
      <c r="E100" s="686">
        <f t="shared" si="2"/>
        <v>26.418344442732995</v>
      </c>
    </row>
    <row r="101" spans="1:5" ht="20.100000000000001" customHeight="1" x14ac:dyDescent="0.25">
      <c r="A101" s="211" t="s">
        <v>57</v>
      </c>
      <c r="B101" s="724">
        <v>24766</v>
      </c>
      <c r="C101" s="13">
        <v>24766</v>
      </c>
      <c r="D101" s="14">
        <v>0</v>
      </c>
      <c r="E101" s="688">
        <f t="shared" si="2"/>
        <v>0</v>
      </c>
    </row>
    <row r="102" spans="1:5" ht="20.100000000000001" customHeight="1" thickBot="1" x14ac:dyDescent="0.3">
      <c r="A102" s="708" t="s">
        <v>25</v>
      </c>
      <c r="B102" s="725">
        <v>40000</v>
      </c>
      <c r="C102" s="726">
        <v>40000</v>
      </c>
      <c r="D102" s="704">
        <f>'[1]1.Q prac'!L132</f>
        <v>6410</v>
      </c>
      <c r="E102" s="701">
        <f t="shared" si="2"/>
        <v>16.024999999999999</v>
      </c>
    </row>
    <row r="103" spans="1:5" ht="20.100000000000001" customHeight="1" thickBot="1" x14ac:dyDescent="0.35">
      <c r="A103" s="695" t="s">
        <v>60</v>
      </c>
      <c r="B103" s="727">
        <f>SUM(B100:B102)</f>
        <v>915247</v>
      </c>
      <c r="C103" s="680">
        <f>SUM(C100:C102)</f>
        <v>915247</v>
      </c>
      <c r="D103" s="706">
        <f>SUM(D100:D102)</f>
        <v>231093</v>
      </c>
      <c r="E103" s="714">
        <f t="shared" si="2"/>
        <v>25.24924965610376</v>
      </c>
    </row>
    <row r="104" spans="1:5" ht="20.100000000000001" customHeight="1" x14ac:dyDescent="0.25">
      <c r="A104" s="5"/>
      <c r="B104" s="6"/>
      <c r="C104" s="6"/>
    </row>
    <row r="105" spans="1:5" ht="20.100000000000001" customHeight="1" x14ac:dyDescent="0.25">
      <c r="D105" s="1"/>
    </row>
    <row r="106" spans="1:5" s="3" customFormat="1" ht="20.100000000000001" customHeight="1" thickBot="1" x14ac:dyDescent="0.35">
      <c r="A106" s="940" t="s">
        <v>61</v>
      </c>
      <c r="B106" s="940"/>
      <c r="C106" s="940"/>
      <c r="D106" s="940"/>
    </row>
    <row r="107" spans="1:5" s="3" customFormat="1" ht="20.100000000000001" customHeight="1" x14ac:dyDescent="0.25">
      <c r="A107" s="931" t="s">
        <v>53</v>
      </c>
      <c r="B107" s="905" t="s">
        <v>3</v>
      </c>
      <c r="C107" s="908" t="s">
        <v>4</v>
      </c>
      <c r="D107" s="934" t="s">
        <v>251</v>
      </c>
      <c r="E107" s="937" t="s">
        <v>241</v>
      </c>
    </row>
    <row r="108" spans="1:5" s="3" customFormat="1" ht="20.100000000000001" customHeight="1" x14ac:dyDescent="0.25">
      <c r="A108" s="932"/>
      <c r="B108" s="906"/>
      <c r="C108" s="909"/>
      <c r="D108" s="935"/>
      <c r="E108" s="938"/>
    </row>
    <row r="109" spans="1:5" s="3" customFormat="1" ht="20.100000000000001" customHeight="1" thickBot="1" x14ac:dyDescent="0.3">
      <c r="A109" s="933"/>
      <c r="B109" s="907"/>
      <c r="C109" s="910"/>
      <c r="D109" s="936"/>
      <c r="E109" s="939"/>
    </row>
    <row r="110" spans="1:5" s="3" customFormat="1" ht="20.100000000000001" customHeight="1" x14ac:dyDescent="0.25">
      <c r="A110" s="696" t="s">
        <v>6</v>
      </c>
      <c r="B110" s="716">
        <v>85000</v>
      </c>
      <c r="C110" s="717">
        <v>85000</v>
      </c>
      <c r="D110" s="715">
        <f>'[1]1.Q prac'!L143+'[1]1.Q prac'!L144+'[1]1.Q prac'!L145</f>
        <v>15056</v>
      </c>
      <c r="E110" s="686">
        <f>D110/C110*100</f>
        <v>17.712941176470586</v>
      </c>
    </row>
    <row r="111" spans="1:5" s="3" customFormat="1" ht="20.100000000000001" hidden="1" customHeight="1" x14ac:dyDescent="0.25">
      <c r="A111" s="75" t="s">
        <v>7</v>
      </c>
      <c r="B111" s="377">
        <v>0</v>
      </c>
      <c r="C111" s="15">
        <v>0</v>
      </c>
      <c r="D111" s="12"/>
      <c r="E111" s="688" t="e">
        <f t="shared" ref="E111:E129" si="3">D111/C111*100</f>
        <v>#DIV/0!</v>
      </c>
    </row>
    <row r="112" spans="1:5" s="3" customFormat="1" ht="20.100000000000001" hidden="1" customHeight="1" x14ac:dyDescent="0.25">
      <c r="A112" s="75" t="s">
        <v>8</v>
      </c>
      <c r="B112" s="377">
        <v>0</v>
      </c>
      <c r="C112" s="15">
        <v>0</v>
      </c>
      <c r="D112" s="12"/>
      <c r="E112" s="688" t="e">
        <f t="shared" si="3"/>
        <v>#DIV/0!</v>
      </c>
    </row>
    <row r="113" spans="1:5" s="3" customFormat="1" ht="20.100000000000001" hidden="1" customHeight="1" x14ac:dyDescent="0.25">
      <c r="A113" s="75" t="s">
        <v>55</v>
      </c>
      <c r="B113" s="377">
        <v>0</v>
      </c>
      <c r="C113" s="15">
        <v>0</v>
      </c>
      <c r="D113" s="12"/>
      <c r="E113" s="688" t="e">
        <f t="shared" si="3"/>
        <v>#DIV/0!</v>
      </c>
    </row>
    <row r="114" spans="1:5" s="3" customFormat="1" ht="20.100000000000001" customHeight="1" x14ac:dyDescent="0.25">
      <c r="A114" s="88" t="s">
        <v>10</v>
      </c>
      <c r="B114" s="377">
        <v>5000</v>
      </c>
      <c r="C114" s="15">
        <v>5000</v>
      </c>
      <c r="D114" s="12">
        <f>'[1]1.Q prac'!L146</f>
        <v>2481</v>
      </c>
      <c r="E114" s="688">
        <f t="shared" si="3"/>
        <v>49.62</v>
      </c>
    </row>
    <row r="115" spans="1:5" s="3" customFormat="1" ht="20.100000000000001" customHeight="1" x14ac:dyDescent="0.25">
      <c r="A115" s="88" t="s">
        <v>11</v>
      </c>
      <c r="B115" s="377">
        <v>50000</v>
      </c>
      <c r="C115" s="15">
        <v>50000</v>
      </c>
      <c r="D115" s="12">
        <f>'[1]1.Q prac'!L147</f>
        <v>-39271</v>
      </c>
      <c r="E115" s="688"/>
    </row>
    <row r="116" spans="1:5" s="3" customFormat="1" ht="20.100000000000001" customHeight="1" x14ac:dyDescent="0.25">
      <c r="A116" s="88" t="s">
        <v>13</v>
      </c>
      <c r="B116" s="377">
        <v>10000</v>
      </c>
      <c r="C116" s="15">
        <v>10000</v>
      </c>
      <c r="D116" s="12">
        <f>'[1]1.Q prac'!L148</f>
        <v>0</v>
      </c>
      <c r="E116" s="688">
        <f t="shared" si="3"/>
        <v>0</v>
      </c>
    </row>
    <row r="117" spans="1:5" s="3" customFormat="1" ht="20.100000000000001" customHeight="1" x14ac:dyDescent="0.25">
      <c r="A117" s="88" t="s">
        <v>62</v>
      </c>
      <c r="B117" s="377">
        <v>200000</v>
      </c>
      <c r="C117" s="15">
        <v>200000</v>
      </c>
      <c r="D117" s="12">
        <f>'[1]1.Q prac'!L149</f>
        <v>8535</v>
      </c>
      <c r="E117" s="688">
        <f t="shared" si="3"/>
        <v>4.2675000000000001</v>
      </c>
    </row>
    <row r="118" spans="1:5" s="3" customFormat="1" ht="20.100000000000001" customHeight="1" x14ac:dyDescent="0.25">
      <c r="A118" s="88" t="s">
        <v>14</v>
      </c>
      <c r="B118" s="377">
        <v>1131691</v>
      </c>
      <c r="C118" s="15">
        <v>1131692</v>
      </c>
      <c r="D118" s="12">
        <f>'[1]1.Q prac'!L155</f>
        <v>246101</v>
      </c>
      <c r="E118" s="688">
        <f t="shared" si="3"/>
        <v>21.746287859240855</v>
      </c>
    </row>
    <row r="119" spans="1:5" s="3" customFormat="1" ht="20.100000000000001" customHeight="1" thickBot="1" x14ac:dyDescent="0.3">
      <c r="A119" s="708" t="s">
        <v>63</v>
      </c>
      <c r="B119" s="380">
        <v>263000</v>
      </c>
      <c r="C119" s="381">
        <v>263000</v>
      </c>
      <c r="D119" s="676">
        <f>'[1]1.Q prac'!L151+'[1]1.Q prac'!L152+'[1]1.Q prac'!L153+'[1]1.Q prac'!L154</f>
        <v>13183</v>
      </c>
      <c r="E119" s="701">
        <f t="shared" si="3"/>
        <v>5.0125475285171106</v>
      </c>
    </row>
    <row r="120" spans="1:5" s="3" customFormat="1" ht="20.100000000000001" customHeight="1" thickBot="1" x14ac:dyDescent="0.35">
      <c r="A120" s="695" t="s">
        <v>59</v>
      </c>
      <c r="B120" s="718">
        <f>SUM(B110:B119)</f>
        <v>1744691</v>
      </c>
      <c r="C120" s="680">
        <f>SUM(C110:C119)</f>
        <v>1744692</v>
      </c>
      <c r="D120" s="711">
        <f>SUM(D110:D119)</f>
        <v>246085</v>
      </c>
      <c r="E120" s="714">
        <f t="shared" si="3"/>
        <v>14.104781818223502</v>
      </c>
    </row>
    <row r="121" spans="1:5" s="3" customFormat="1" ht="20.100000000000001" customHeight="1" thickBot="1" x14ac:dyDescent="0.3">
      <c r="A121" s="5"/>
      <c r="B121" s="6"/>
      <c r="C121" s="6"/>
      <c r="D121" s="2"/>
      <c r="E121" s="690"/>
    </row>
    <row r="122" spans="1:5" s="3" customFormat="1" ht="20.100000000000001" customHeight="1" thickBot="1" x14ac:dyDescent="0.3">
      <c r="A122" s="694" t="s">
        <v>23</v>
      </c>
      <c r="B122" s="692"/>
      <c r="C122" s="692"/>
      <c r="D122" s="693"/>
      <c r="E122" s="690"/>
    </row>
    <row r="123" spans="1:5" s="3" customFormat="1" ht="20.100000000000001" customHeight="1" x14ac:dyDescent="0.25">
      <c r="A123" s="682" t="s">
        <v>25</v>
      </c>
      <c r="B123" s="683">
        <v>380000</v>
      </c>
      <c r="C123" s="684">
        <v>380000</v>
      </c>
      <c r="D123" s="374">
        <f>'[1]1.Q prac'!L159</f>
        <v>9605</v>
      </c>
      <c r="E123" s="686">
        <f t="shared" si="3"/>
        <v>2.5276315789473687</v>
      </c>
    </row>
    <row r="124" spans="1:5" s="3" customFormat="1" ht="20.100000000000001" customHeight="1" thickBot="1" x14ac:dyDescent="0.3">
      <c r="A124" s="88" t="s">
        <v>24</v>
      </c>
      <c r="B124" s="396">
        <v>1364691</v>
      </c>
      <c r="C124" s="12">
        <v>1364691</v>
      </c>
      <c r="D124" s="15">
        <f>'[1]1.Q prac'!L162+'[1]1.Q prac'!L164+'[1]1.Q prac'!L165+'[1]1.Q prac'!L167+'[1]1.Q prac'!L168</f>
        <v>351172</v>
      </c>
      <c r="E124" s="688">
        <f t="shared" si="3"/>
        <v>25.732711654140022</v>
      </c>
    </row>
    <row r="125" spans="1:5" s="3" customFormat="1" ht="20.100000000000001" hidden="1" customHeight="1" x14ac:dyDescent="0.25">
      <c r="A125" s="75" t="s">
        <v>64</v>
      </c>
      <c r="B125" s="396"/>
      <c r="C125" s="12"/>
      <c r="D125" s="15"/>
      <c r="E125" s="688" t="e">
        <f t="shared" si="3"/>
        <v>#DIV/0!</v>
      </c>
    </row>
    <row r="126" spans="1:5" s="3" customFormat="1" ht="20.100000000000001" hidden="1" customHeight="1" x14ac:dyDescent="0.25">
      <c r="A126" s="75" t="s">
        <v>65</v>
      </c>
      <c r="B126" s="396"/>
      <c r="C126" s="12"/>
      <c r="D126" s="15"/>
      <c r="E126" s="688" t="e">
        <f t="shared" si="3"/>
        <v>#DIV/0!</v>
      </c>
    </row>
    <row r="127" spans="1:5" s="3" customFormat="1" ht="20.100000000000001" hidden="1" customHeight="1" x14ac:dyDescent="0.25">
      <c r="A127" s="75" t="s">
        <v>66</v>
      </c>
      <c r="B127" s="396"/>
      <c r="C127" s="12"/>
      <c r="D127" s="15"/>
      <c r="E127" s="688" t="e">
        <f t="shared" si="3"/>
        <v>#DIV/0!</v>
      </c>
    </row>
    <row r="128" spans="1:5" s="3" customFormat="1" ht="20.100000000000001" hidden="1" customHeight="1" x14ac:dyDescent="0.25">
      <c r="A128" s="712" t="s">
        <v>67</v>
      </c>
      <c r="B128" s="675"/>
      <c r="C128" s="676"/>
      <c r="D128" s="381"/>
      <c r="E128" s="701" t="e">
        <f t="shared" si="3"/>
        <v>#DIV/0!</v>
      </c>
    </row>
    <row r="129" spans="1:5" s="3" customFormat="1" ht="20.100000000000001" customHeight="1" thickBot="1" x14ac:dyDescent="0.35">
      <c r="A129" s="695" t="s">
        <v>60</v>
      </c>
      <c r="B129" s="678">
        <f>SUM(B123:B128)</f>
        <v>1744691</v>
      </c>
      <c r="C129" s="680">
        <f>SUM(C123:C128)</f>
        <v>1744691</v>
      </c>
      <c r="D129" s="711">
        <f>SUM(D123:D128)</f>
        <v>360777</v>
      </c>
      <c r="E129" s="714">
        <f t="shared" si="3"/>
        <v>20.678561418612233</v>
      </c>
    </row>
    <row r="130" spans="1:5" s="3" customFormat="1" ht="20.100000000000001" customHeight="1" x14ac:dyDescent="0.25">
      <c r="A130" s="5"/>
      <c r="B130" s="9"/>
      <c r="C130" s="9"/>
      <c r="D130" s="17"/>
    </row>
    <row r="131" spans="1:5" s="3" customFormat="1" ht="20.100000000000001" customHeight="1" x14ac:dyDescent="0.25">
      <c r="A131" s="5"/>
      <c r="B131" s="9"/>
      <c r="C131" s="9"/>
      <c r="D131" s="17"/>
    </row>
    <row r="132" spans="1:5" ht="20.100000000000001" customHeight="1" thickBot="1" x14ac:dyDescent="0.35">
      <c r="A132" s="940" t="s">
        <v>68</v>
      </c>
      <c r="B132" s="940"/>
      <c r="C132" s="940"/>
      <c r="D132" s="940"/>
    </row>
    <row r="133" spans="1:5" ht="20.100000000000001" customHeight="1" x14ac:dyDescent="0.25">
      <c r="A133" s="931" t="s">
        <v>53</v>
      </c>
      <c r="B133" s="905" t="s">
        <v>3</v>
      </c>
      <c r="C133" s="908" t="s">
        <v>4</v>
      </c>
      <c r="D133" s="934" t="s">
        <v>251</v>
      </c>
      <c r="E133" s="928" t="s">
        <v>241</v>
      </c>
    </row>
    <row r="134" spans="1:5" ht="20.100000000000001" customHeight="1" x14ac:dyDescent="0.25">
      <c r="A134" s="932"/>
      <c r="B134" s="906"/>
      <c r="C134" s="909"/>
      <c r="D134" s="935"/>
      <c r="E134" s="929"/>
    </row>
    <row r="135" spans="1:5" ht="20.100000000000001" customHeight="1" thickBot="1" x14ac:dyDescent="0.3">
      <c r="A135" s="933"/>
      <c r="B135" s="907"/>
      <c r="C135" s="910"/>
      <c r="D135" s="936"/>
      <c r="E135" s="930"/>
    </row>
    <row r="136" spans="1:5" ht="20.100000000000001" customHeight="1" x14ac:dyDescent="0.25">
      <c r="A136" s="876" t="s">
        <v>10</v>
      </c>
      <c r="B136" s="558">
        <v>5000</v>
      </c>
      <c r="C136" s="555">
        <v>5000</v>
      </c>
      <c r="D136" s="691">
        <f>'[1]1.Q prac'!L177</f>
        <v>0</v>
      </c>
      <c r="E136" s="703">
        <f>D136/C136*100</f>
        <v>0</v>
      </c>
    </row>
    <row r="137" spans="1:5" ht="20.100000000000001" customHeight="1" x14ac:dyDescent="0.25">
      <c r="A137" s="88" t="s">
        <v>11</v>
      </c>
      <c r="B137" s="401">
        <v>20000</v>
      </c>
      <c r="C137" s="15">
        <v>20000</v>
      </c>
      <c r="D137" s="12">
        <f>'[1]1.Q prac'!L178</f>
        <v>1056</v>
      </c>
      <c r="E137" s="688">
        <f t="shared" ref="E137:E154" si="4">D137/C137*100</f>
        <v>5.28</v>
      </c>
    </row>
    <row r="138" spans="1:5" ht="20.100000000000001" customHeight="1" x14ac:dyDescent="0.25">
      <c r="A138" s="88" t="s">
        <v>56</v>
      </c>
      <c r="B138" s="401">
        <v>20000</v>
      </c>
      <c r="C138" s="15">
        <v>20000</v>
      </c>
      <c r="D138" s="12">
        <f>'[1]1.Q prac'!L180</f>
        <v>3028</v>
      </c>
      <c r="E138" s="688">
        <f t="shared" si="4"/>
        <v>15.14</v>
      </c>
    </row>
    <row r="139" spans="1:5" ht="20.100000000000001" customHeight="1" x14ac:dyDescent="0.25">
      <c r="A139" s="88" t="s">
        <v>13</v>
      </c>
      <c r="B139" s="401">
        <v>5000</v>
      </c>
      <c r="C139" s="15">
        <v>5000</v>
      </c>
      <c r="D139" s="12">
        <f>'[1]1.Q prac'!L179</f>
        <v>0</v>
      </c>
      <c r="E139" s="688">
        <f t="shared" si="4"/>
        <v>0</v>
      </c>
    </row>
    <row r="140" spans="1:5" ht="20.100000000000001" customHeight="1" x14ac:dyDescent="0.25">
      <c r="A140" s="88" t="s">
        <v>14</v>
      </c>
      <c r="B140" s="401">
        <v>1108312</v>
      </c>
      <c r="C140" s="15">
        <v>1108312</v>
      </c>
      <c r="D140" s="12">
        <f>'[1]1.Q prac'!L181</f>
        <v>227619</v>
      </c>
      <c r="E140" s="688">
        <f t="shared" si="4"/>
        <v>20.537447938847546</v>
      </c>
    </row>
    <row r="141" spans="1:5" ht="20.100000000000001" customHeight="1" x14ac:dyDescent="0.25">
      <c r="A141" s="877" t="s">
        <v>69</v>
      </c>
      <c r="B141" s="401">
        <v>80000</v>
      </c>
      <c r="C141" s="15">
        <v>80000</v>
      </c>
      <c r="D141" s="12">
        <f>'[1]1.Q prac'!L182</f>
        <v>0</v>
      </c>
      <c r="E141" s="688">
        <f t="shared" si="4"/>
        <v>0</v>
      </c>
    </row>
    <row r="142" spans="1:5" ht="20.100000000000001" customHeight="1" x14ac:dyDescent="0.25">
      <c r="A142" s="877" t="s">
        <v>70</v>
      </c>
      <c r="B142" s="401">
        <v>180000</v>
      </c>
      <c r="C142" s="15">
        <v>180000</v>
      </c>
      <c r="D142" s="12">
        <f>'[1]1.Q prac'!L184</f>
        <v>38582</v>
      </c>
      <c r="E142" s="688">
        <f t="shared" si="4"/>
        <v>21.434444444444445</v>
      </c>
    </row>
    <row r="143" spans="1:5" ht="20.100000000000001" customHeight="1" thickBot="1" x14ac:dyDescent="0.3">
      <c r="A143" s="674" t="s">
        <v>71</v>
      </c>
      <c r="B143" s="400">
        <v>30000</v>
      </c>
      <c r="C143" s="381">
        <v>30000</v>
      </c>
      <c r="D143" s="676">
        <f>'[1]1.Q prac'!L183</f>
        <v>4508</v>
      </c>
      <c r="E143" s="701">
        <f t="shared" si="4"/>
        <v>15.026666666666666</v>
      </c>
    </row>
    <row r="144" spans="1:5" ht="20.100000000000001" customHeight="1" thickBot="1" x14ac:dyDescent="0.35">
      <c r="A144" s="695" t="s">
        <v>59</v>
      </c>
      <c r="B144" s="678">
        <f>SUM(B136:B143)</f>
        <v>1448312</v>
      </c>
      <c r="C144" s="680">
        <f>SUM(C136:C143)</f>
        <v>1448312</v>
      </c>
      <c r="D144" s="711">
        <f>SUM(D136:D143)</f>
        <v>274793</v>
      </c>
      <c r="E144" s="714">
        <f t="shared" si="4"/>
        <v>18.973328951220456</v>
      </c>
    </row>
    <row r="145" spans="1:5" ht="20.100000000000001" customHeight="1" thickBot="1" x14ac:dyDescent="0.3">
      <c r="A145" s="5"/>
      <c r="B145" s="6"/>
      <c r="C145" s="6"/>
      <c r="E145" s="681"/>
    </row>
    <row r="146" spans="1:5" ht="20.100000000000001" customHeight="1" thickBot="1" x14ac:dyDescent="0.3">
      <c r="A146" s="694" t="s">
        <v>23</v>
      </c>
      <c r="B146" s="697"/>
      <c r="C146" s="697"/>
      <c r="D146" s="698"/>
      <c r="E146" s="681"/>
    </row>
    <row r="147" spans="1:5" ht="20.100000000000001" customHeight="1" thickBot="1" x14ac:dyDescent="0.3">
      <c r="A147" s="682" t="s">
        <v>24</v>
      </c>
      <c r="B147" s="728">
        <v>1448312</v>
      </c>
      <c r="C147" s="374">
        <v>1448312</v>
      </c>
      <c r="D147" s="721">
        <f>'[1]1.Q prac'!L191+'[1]1.Q prac'!L190+'[1]1.Q prac'!L189+'[1]1.Q prac'!L188</f>
        <v>362079</v>
      </c>
      <c r="E147" s="686">
        <f t="shared" si="4"/>
        <v>25.00006904589619</v>
      </c>
    </row>
    <row r="148" spans="1:5" ht="20.100000000000001" hidden="1" customHeight="1" x14ac:dyDescent="0.25">
      <c r="A148" s="672" t="s">
        <v>72</v>
      </c>
      <c r="B148" s="396"/>
      <c r="C148" s="12"/>
      <c r="D148" s="16"/>
      <c r="E148" s="688" t="e">
        <f t="shared" si="4"/>
        <v>#DIV/0!</v>
      </c>
    </row>
    <row r="149" spans="1:5" ht="20.100000000000001" hidden="1" customHeight="1" x14ac:dyDescent="0.25">
      <c r="A149" s="672" t="s">
        <v>73</v>
      </c>
      <c r="B149" s="396"/>
      <c r="C149" s="12"/>
      <c r="D149" s="16"/>
      <c r="E149" s="688" t="e">
        <f t="shared" si="4"/>
        <v>#DIV/0!</v>
      </c>
    </row>
    <row r="150" spans="1:5" ht="20.100000000000001" hidden="1" customHeight="1" x14ac:dyDescent="0.25">
      <c r="A150" s="731" t="s">
        <v>74</v>
      </c>
      <c r="B150" s="675"/>
      <c r="C150" s="676"/>
      <c r="D150" s="709"/>
      <c r="E150" s="701" t="e">
        <f t="shared" si="4"/>
        <v>#DIV/0!</v>
      </c>
    </row>
    <row r="151" spans="1:5" ht="20.100000000000001" customHeight="1" thickBot="1" x14ac:dyDescent="0.3">
      <c r="A151" s="732" t="s">
        <v>60</v>
      </c>
      <c r="B151" s="727">
        <f>SUM(B147:B150)</f>
        <v>1448312</v>
      </c>
      <c r="C151" s="680">
        <f>SUM(C147:C150)</f>
        <v>1448312</v>
      </c>
      <c r="D151" s="706">
        <f>SUM(D147:D150)</f>
        <v>362079</v>
      </c>
      <c r="E151" s="714">
        <f t="shared" si="4"/>
        <v>25.00006904589619</v>
      </c>
    </row>
    <row r="152" spans="1:5" s="3" customFormat="1" ht="20.100000000000001" customHeight="1" x14ac:dyDescent="0.25">
      <c r="A152" s="5"/>
      <c r="B152" s="9"/>
      <c r="C152" s="9"/>
      <c r="D152" s="17"/>
      <c r="E152" s="690"/>
    </row>
    <row r="153" spans="1:5" ht="20.100000000000001" customHeight="1" thickBot="1" x14ac:dyDescent="0.3">
      <c r="A153" s="5"/>
      <c r="B153" s="6"/>
      <c r="C153" s="6"/>
      <c r="E153" s="690"/>
    </row>
    <row r="154" spans="1:5" ht="20.100000000000001" customHeight="1" thickBot="1" x14ac:dyDescent="0.3">
      <c r="A154" s="733" t="s">
        <v>75</v>
      </c>
      <c r="B154" s="710">
        <f>B147+B124+B100+B101+B36+B37</f>
        <v>14798774</v>
      </c>
      <c r="C154" s="710">
        <f>C147+C124+C100+C101+C36+C37</f>
        <v>14798774</v>
      </c>
      <c r="D154" s="680">
        <f>D147+D124+D100+D101+D36+D37</f>
        <v>3578917</v>
      </c>
      <c r="E154" s="714">
        <f t="shared" si="4"/>
        <v>24.183874961533977</v>
      </c>
    </row>
    <row r="155" spans="1:5" ht="20.100000000000001" customHeight="1" x14ac:dyDescent="0.25">
      <c r="A155" s="5"/>
      <c r="B155" s="6"/>
      <c r="C155" s="6"/>
    </row>
    <row r="156" spans="1:5" ht="20.100000000000001" customHeight="1" x14ac:dyDescent="0.25">
      <c r="A156" s="5"/>
      <c r="B156" s="6"/>
      <c r="C156" s="6"/>
    </row>
    <row r="157" spans="1:5" ht="20.100000000000001" customHeight="1" x14ac:dyDescent="0.25">
      <c r="A157" s="5"/>
      <c r="B157" s="6"/>
      <c r="C157" s="6"/>
    </row>
    <row r="158" spans="1:5" ht="20.100000000000001" customHeight="1" x14ac:dyDescent="0.25">
      <c r="A158" s="5"/>
      <c r="B158" s="6"/>
      <c r="C158" s="6"/>
    </row>
    <row r="159" spans="1:5" ht="20.100000000000001" customHeight="1" x14ac:dyDescent="0.25"/>
    <row r="160" spans="1:5" s="2" customFormat="1" ht="20.100000000000001" customHeight="1" x14ac:dyDescent="0.25">
      <c r="A160" s="20"/>
      <c r="B160" s="21"/>
      <c r="C160" s="22"/>
    </row>
    <row r="161" spans="1:5" s="2" customFormat="1" ht="20.100000000000001" customHeight="1" x14ac:dyDescent="0.3">
      <c r="A161" s="5"/>
      <c r="B161" s="23"/>
    </row>
    <row r="162" spans="1:5" s="2" customFormat="1" ht="20.100000000000001" customHeight="1" x14ac:dyDescent="0.3">
      <c r="A162" s="8"/>
      <c r="B162" s="23"/>
    </row>
    <row r="163" spans="1:5" s="2" customFormat="1" ht="20.100000000000001" customHeight="1" x14ac:dyDescent="0.25">
      <c r="A163" s="5"/>
      <c r="B163" s="21"/>
      <c r="E163" s="11"/>
    </row>
    <row r="164" spans="1:5" s="2" customFormat="1" ht="20.100000000000001" customHeight="1" x14ac:dyDescent="0.25">
      <c r="A164" s="20"/>
      <c r="B164" s="21"/>
      <c r="E164" s="11"/>
    </row>
    <row r="165" spans="1:5" s="2" customFormat="1" ht="20.100000000000001" customHeight="1" x14ac:dyDescent="0.25">
      <c r="A165" s="24"/>
      <c r="B165" s="21"/>
      <c r="E165" s="9"/>
    </row>
    <row r="166" spans="1:5" s="2" customFormat="1" ht="20.100000000000001" customHeight="1" x14ac:dyDescent="0.25">
      <c r="A166" s="24"/>
      <c r="B166" s="21"/>
      <c r="E166" s="9"/>
    </row>
    <row r="167" spans="1:5" s="2" customFormat="1" ht="20.100000000000001" customHeight="1" x14ac:dyDescent="0.25">
      <c r="A167" s="24"/>
      <c r="B167" s="21"/>
      <c r="E167" s="11"/>
    </row>
    <row r="168" spans="1:5" s="2" customFormat="1" ht="20.100000000000001" customHeight="1" x14ac:dyDescent="0.25">
      <c r="A168" s="24"/>
      <c r="B168" s="21"/>
      <c r="E168" s="11"/>
    </row>
    <row r="169" spans="1:5" s="2" customFormat="1" ht="20.100000000000001" customHeight="1" x14ac:dyDescent="0.25">
      <c r="A169" s="24"/>
      <c r="B169" s="21"/>
    </row>
    <row r="170" spans="1:5" s="2" customFormat="1" ht="20.100000000000001" customHeight="1" x14ac:dyDescent="0.25">
      <c r="A170" s="24"/>
      <c r="B170" s="21"/>
    </row>
    <row r="171" spans="1:5" s="2" customFormat="1" ht="20.100000000000001" customHeight="1" x14ac:dyDescent="0.25">
      <c r="A171" s="25"/>
      <c r="B171" s="21"/>
    </row>
    <row r="172" spans="1:5" s="2" customFormat="1" ht="20.100000000000001" customHeight="1" x14ac:dyDescent="0.25">
      <c r="A172" s="26"/>
      <c r="B172" s="21"/>
    </row>
    <row r="173" spans="1:5" s="2" customFormat="1" ht="20.100000000000001" customHeight="1" x14ac:dyDescent="0.25">
      <c r="A173" s="11"/>
      <c r="B173" s="21"/>
      <c r="C173" s="22"/>
    </row>
    <row r="174" spans="1:5" s="2" customFormat="1" ht="20.100000000000001" customHeight="1" x14ac:dyDescent="0.25">
      <c r="A174" s="27"/>
      <c r="B174" s="21"/>
      <c r="C174" s="22"/>
    </row>
    <row r="175" spans="1:5" s="2" customFormat="1" ht="20.100000000000001" customHeight="1" x14ac:dyDescent="0.25">
      <c r="A175" s="11"/>
      <c r="B175" s="21"/>
      <c r="C175" s="22"/>
    </row>
    <row r="176" spans="1:5" s="2" customFormat="1" ht="20.100000000000001" customHeight="1" x14ac:dyDescent="0.25">
      <c r="A176" s="24"/>
      <c r="B176" s="21"/>
      <c r="C176" s="22"/>
    </row>
    <row r="177" spans="1:5" s="2" customFormat="1" ht="20.100000000000001" customHeight="1" x14ac:dyDescent="0.25">
      <c r="A177" s="8"/>
      <c r="B177" s="21"/>
      <c r="C177" s="22"/>
    </row>
    <row r="178" spans="1:5" s="2" customFormat="1" ht="20.100000000000001" customHeight="1" x14ac:dyDescent="0.25">
      <c r="A178" s="8"/>
      <c r="B178" s="21"/>
      <c r="C178" s="22"/>
      <c r="E178" s="28"/>
    </row>
    <row r="179" spans="1:5" s="2" customFormat="1" ht="20.100000000000001" customHeight="1" x14ac:dyDescent="0.25">
      <c r="A179" s="8"/>
      <c r="B179" s="21"/>
      <c r="C179" s="22"/>
      <c r="E179" s="28"/>
    </row>
    <row r="180" spans="1:5" s="2" customFormat="1" ht="20.100000000000001" customHeight="1" x14ac:dyDescent="0.25">
      <c r="A180" s="8"/>
      <c r="B180" s="21"/>
      <c r="C180" s="22"/>
      <c r="E180" s="28"/>
    </row>
    <row r="181" spans="1:5" s="2" customFormat="1" ht="20.100000000000001" customHeight="1" x14ac:dyDescent="0.25">
      <c r="A181" s="8"/>
      <c r="B181" s="21"/>
      <c r="C181" s="22"/>
      <c r="E181" s="28"/>
    </row>
    <row r="182" spans="1:5" s="2" customFormat="1" ht="20.100000000000001" customHeight="1" x14ac:dyDescent="0.25">
      <c r="A182" s="29"/>
      <c r="B182" s="21"/>
      <c r="C182" s="22"/>
      <c r="E182" s="28"/>
    </row>
    <row r="183" spans="1:5" s="2" customFormat="1" ht="20.100000000000001" customHeight="1" x14ac:dyDescent="0.25">
      <c r="A183" s="8"/>
      <c r="B183" s="21"/>
      <c r="C183" s="22"/>
      <c r="E183" s="28"/>
    </row>
    <row r="184" spans="1:5" s="2" customFormat="1" ht="20.100000000000001" customHeight="1" x14ac:dyDescent="0.25">
      <c r="A184" s="8"/>
      <c r="B184" s="21"/>
      <c r="C184" s="22"/>
      <c r="E184" s="28"/>
    </row>
    <row r="185" spans="1:5" s="2" customFormat="1" ht="20.100000000000001" customHeight="1" x14ac:dyDescent="0.25">
      <c r="A185" s="8"/>
      <c r="B185" s="21"/>
      <c r="C185" s="22"/>
      <c r="E185" s="28"/>
    </row>
    <row r="186" spans="1:5" s="2" customFormat="1" ht="20.100000000000001" customHeight="1" x14ac:dyDescent="0.25">
      <c r="A186" s="8"/>
      <c r="B186" s="21"/>
      <c r="C186" s="22"/>
    </row>
    <row r="187" spans="1:5" s="2" customFormat="1" ht="20.100000000000001" customHeight="1" x14ac:dyDescent="0.25">
      <c r="A187" s="8"/>
      <c r="B187" s="21"/>
      <c r="C187" s="22"/>
    </row>
    <row r="188" spans="1:5" s="2" customFormat="1" ht="20.100000000000001" customHeight="1" x14ac:dyDescent="0.25">
      <c r="A188" s="8"/>
      <c r="B188" s="21"/>
      <c r="C188" s="22"/>
    </row>
    <row r="189" spans="1:5" s="2" customFormat="1" ht="20.100000000000001" customHeight="1" x14ac:dyDescent="0.25">
      <c r="A189" s="8"/>
      <c r="B189" s="21"/>
      <c r="C189" s="22"/>
    </row>
    <row r="190" spans="1:5" s="2" customFormat="1" ht="20.100000000000001" customHeight="1" x14ac:dyDescent="0.25">
      <c r="A190" s="8"/>
      <c r="B190" s="21"/>
      <c r="C190" s="22"/>
    </row>
    <row r="191" spans="1:5" s="2" customFormat="1" ht="20.100000000000001" customHeight="1" x14ac:dyDescent="0.25">
      <c r="A191" s="5"/>
      <c r="B191" s="21"/>
      <c r="C191" s="22"/>
    </row>
    <row r="192" spans="1:5" s="2" customFormat="1" ht="20.100000000000001" customHeight="1" x14ac:dyDescent="0.25">
      <c r="A192" s="8"/>
      <c r="B192" s="21"/>
      <c r="C192" s="22"/>
    </row>
    <row r="193" spans="1:3" s="2" customFormat="1" ht="20.100000000000001" customHeight="1" x14ac:dyDescent="0.25">
      <c r="A193" s="8"/>
      <c r="B193" s="21"/>
      <c r="C193" s="22"/>
    </row>
    <row r="194" spans="1:3" s="2" customFormat="1" ht="20.100000000000001" customHeight="1" x14ac:dyDescent="0.25">
      <c r="A194" s="29"/>
      <c r="B194" s="21"/>
      <c r="C194" s="22"/>
    </row>
    <row r="195" spans="1:3" s="2" customFormat="1" ht="20.100000000000001" customHeight="1" x14ac:dyDescent="0.25">
      <c r="A195" s="29"/>
      <c r="B195" s="21"/>
      <c r="C195" s="22"/>
    </row>
    <row r="196" spans="1:3" s="2" customFormat="1" ht="20.100000000000001" customHeight="1" x14ac:dyDescent="0.25">
      <c r="A196" s="8"/>
      <c r="B196" s="21"/>
    </row>
    <row r="197" spans="1:3" s="2" customFormat="1" ht="20.100000000000001" customHeight="1" x14ac:dyDescent="0.25">
      <c r="A197" s="8"/>
      <c r="B197" s="21"/>
    </row>
    <row r="198" spans="1:3" s="2" customFormat="1" ht="20.100000000000001" customHeight="1" x14ac:dyDescent="0.25">
      <c r="A198" s="8"/>
      <c r="B198" s="21"/>
    </row>
    <row r="199" spans="1:3" s="2" customFormat="1" ht="20.100000000000001" customHeight="1" x14ac:dyDescent="0.25">
      <c r="A199" s="8"/>
      <c r="B199" s="21"/>
    </row>
    <row r="200" spans="1:3" s="2" customFormat="1" ht="20.100000000000001" customHeight="1" x14ac:dyDescent="0.25">
      <c r="A200" s="8"/>
      <c r="B200" s="21"/>
    </row>
    <row r="201" spans="1:3" s="2" customFormat="1" ht="20.100000000000001" customHeight="1" x14ac:dyDescent="0.25">
      <c r="A201" s="1"/>
      <c r="B201" s="1"/>
      <c r="C201" s="1"/>
    </row>
    <row r="202" spans="1:3" s="2" customFormat="1" ht="20.100000000000001" customHeight="1" x14ac:dyDescent="0.25">
      <c r="A202" s="5"/>
      <c r="B202" s="1"/>
      <c r="C202" s="1"/>
    </row>
    <row r="203" spans="1:3" s="2" customFormat="1" ht="20.100000000000001" customHeight="1" x14ac:dyDescent="0.25">
      <c r="A203" s="5"/>
      <c r="B203" s="1"/>
      <c r="C203" s="1"/>
    </row>
    <row r="204" spans="1:3" s="2" customFormat="1" ht="20.100000000000001" customHeight="1" x14ac:dyDescent="0.25">
      <c r="A204" s="11"/>
      <c r="B204" s="28"/>
      <c r="C204" s="1"/>
    </row>
    <row r="205" spans="1:3" s="2" customFormat="1" ht="20.100000000000001" customHeight="1" x14ac:dyDescent="0.25">
      <c r="A205" s="11"/>
      <c r="B205" s="30"/>
      <c r="C205" s="11"/>
    </row>
    <row r="206" spans="1:3" s="2" customFormat="1" ht="20.100000000000001" customHeight="1" x14ac:dyDescent="0.25">
      <c r="A206" s="11"/>
      <c r="B206" s="31"/>
      <c r="C206" s="11"/>
    </row>
    <row r="207" spans="1:3" s="2" customFormat="1" ht="20.100000000000001" customHeight="1" x14ac:dyDescent="0.25">
      <c r="A207" s="24"/>
      <c r="B207" s="31"/>
      <c r="C207" s="11"/>
    </row>
    <row r="208" spans="1:3" s="2" customFormat="1" ht="20.100000000000001" customHeight="1" x14ac:dyDescent="0.25">
      <c r="A208" s="24"/>
      <c r="B208" s="30"/>
      <c r="C208" s="11"/>
    </row>
    <row r="209" spans="1:3" s="2" customFormat="1" ht="20.100000000000001" customHeight="1" x14ac:dyDescent="0.25">
      <c r="A209" s="24"/>
      <c r="B209" s="30"/>
      <c r="C209" s="11"/>
    </row>
    <row r="210" spans="1:3" s="2" customFormat="1" ht="20.100000000000001" customHeight="1" x14ac:dyDescent="0.25">
      <c r="A210" s="24"/>
      <c r="B210" s="31"/>
      <c r="C210" s="11"/>
    </row>
    <row r="211" spans="1:3" s="2" customFormat="1" ht="20.100000000000001" customHeight="1" x14ac:dyDescent="0.25">
      <c r="A211" s="24"/>
      <c r="B211" s="31"/>
      <c r="C211" s="11"/>
    </row>
    <row r="212" spans="1:3" s="2" customFormat="1" ht="20.100000000000001" customHeight="1" x14ac:dyDescent="0.25">
      <c r="A212" s="24"/>
      <c r="B212" s="31"/>
      <c r="C212" s="11"/>
    </row>
    <row r="213" spans="1:3" s="2" customFormat="1" ht="20.100000000000001" customHeight="1" x14ac:dyDescent="0.25">
      <c r="A213" s="24"/>
      <c r="B213" s="31"/>
      <c r="C213" s="11"/>
    </row>
    <row r="214" spans="1:3" s="2" customFormat="1" ht="20.100000000000001" customHeight="1" x14ac:dyDescent="0.25">
      <c r="A214" s="24"/>
      <c r="B214" s="31"/>
      <c r="C214" s="11"/>
    </row>
    <row r="215" spans="1:3" s="2" customFormat="1" ht="20.100000000000001" customHeight="1" x14ac:dyDescent="0.25">
      <c r="A215" s="3"/>
      <c r="B215" s="3"/>
      <c r="C215" s="11"/>
    </row>
    <row r="216" spans="1:3" s="2" customFormat="1" ht="20.100000000000001" customHeight="1" x14ac:dyDescent="0.25">
      <c r="A216" s="5"/>
      <c r="B216" s="3"/>
      <c r="C216" s="11"/>
    </row>
    <row r="217" spans="1:3" s="2" customFormat="1" ht="20.100000000000001" customHeight="1" x14ac:dyDescent="0.25">
      <c r="A217" s="5"/>
      <c r="B217" s="32"/>
      <c r="C217" s="11"/>
    </row>
    <row r="218" spans="1:3" ht="20.100000000000001" customHeight="1" x14ac:dyDescent="0.25">
      <c r="A218" s="24"/>
      <c r="B218" s="30"/>
      <c r="C218" s="9"/>
    </row>
    <row r="219" spans="1:3" ht="20.100000000000001" customHeight="1" x14ac:dyDescent="0.25">
      <c r="A219" s="24"/>
      <c r="B219" s="30"/>
      <c r="C219" s="9"/>
    </row>
    <row r="220" spans="1:3" s="2" customFormat="1" ht="20.100000000000001" customHeight="1" x14ac:dyDescent="0.25">
      <c r="A220" s="24"/>
      <c r="B220" s="32"/>
      <c r="C220" s="11"/>
    </row>
    <row r="221" spans="1:3" s="2" customFormat="1" ht="20.100000000000001" customHeight="1" x14ac:dyDescent="0.25">
      <c r="A221" s="24"/>
      <c r="B221" s="32"/>
      <c r="C221" s="11"/>
    </row>
    <row r="222" spans="1:3" s="2" customFormat="1" ht="20.100000000000001" customHeight="1" x14ac:dyDescent="0.25">
      <c r="A222" s="24"/>
      <c r="B222" s="33"/>
    </row>
    <row r="223" spans="1:3" s="2" customFormat="1" ht="20.100000000000001" customHeight="1" x14ac:dyDescent="0.25">
      <c r="A223" s="24"/>
      <c r="B223" s="33"/>
    </row>
    <row r="224" spans="1:3" s="2" customFormat="1" ht="20.100000000000001" customHeight="1" x14ac:dyDescent="0.25">
      <c r="A224" s="11"/>
      <c r="B224" s="33"/>
    </row>
    <row r="225" spans="1:3" s="2" customFormat="1" ht="20.100000000000001" customHeight="1" x14ac:dyDescent="0.25">
      <c r="A225" s="11"/>
      <c r="B225" s="34"/>
    </row>
    <row r="226" spans="1:3" s="2" customFormat="1" ht="20.100000000000001" customHeight="1" x14ac:dyDescent="0.25">
      <c r="A226" s="11"/>
      <c r="B226" s="33"/>
    </row>
    <row r="227" spans="1:3" s="2" customFormat="1" ht="20.100000000000001" customHeight="1" x14ac:dyDescent="0.25">
      <c r="A227" s="11"/>
      <c r="B227" s="34"/>
    </row>
    <row r="228" spans="1:3" s="2" customFormat="1" ht="20.100000000000001" customHeight="1" x14ac:dyDescent="0.25">
      <c r="A228" s="11"/>
      <c r="B228" s="34"/>
    </row>
    <row r="229" spans="1:3" s="2" customFormat="1" ht="20.100000000000001" customHeight="1" x14ac:dyDescent="0.25">
      <c r="A229" s="11"/>
      <c r="B229" s="34"/>
    </row>
    <row r="230" spans="1:3" s="2" customFormat="1" ht="20.100000000000001" customHeight="1" x14ac:dyDescent="0.25">
      <c r="A230" s="5"/>
      <c r="B230" s="1"/>
    </row>
    <row r="231" spans="1:3" s="2" customFormat="1" ht="20.100000000000001" customHeight="1" x14ac:dyDescent="0.25">
      <c r="A231" s="24"/>
      <c r="B231" s="28"/>
      <c r="C231" s="1"/>
    </row>
    <row r="232" spans="1:3" s="2" customFormat="1" ht="20.100000000000001" customHeight="1" x14ac:dyDescent="0.25">
      <c r="A232" s="24"/>
      <c r="B232" s="28"/>
      <c r="C232" s="1"/>
    </row>
    <row r="233" spans="1:3" s="2" customFormat="1" ht="20.100000000000001" customHeight="1" x14ac:dyDescent="0.25">
      <c r="A233" s="24"/>
      <c r="B233" s="28"/>
      <c r="C233" s="1"/>
    </row>
    <row r="234" spans="1:3" s="2" customFormat="1" ht="20.100000000000001" customHeight="1" x14ac:dyDescent="0.25">
      <c r="A234" s="24"/>
      <c r="B234" s="28"/>
      <c r="C234" s="1"/>
    </row>
    <row r="235" spans="1:3" s="2" customFormat="1" ht="20.100000000000001" customHeight="1" x14ac:dyDescent="0.25">
      <c r="A235" s="24"/>
      <c r="B235" s="28"/>
      <c r="C235" s="1"/>
    </row>
    <row r="236" spans="1:3" s="2" customFormat="1" ht="20.100000000000001" customHeight="1" x14ac:dyDescent="0.25">
      <c r="A236" s="5"/>
      <c r="B236" s="28"/>
      <c r="C236" s="1"/>
    </row>
    <row r="237" spans="1:3" s="2" customFormat="1" ht="20.100000000000001" customHeight="1" x14ac:dyDescent="0.25">
      <c r="A237" s="5"/>
      <c r="B237" s="28"/>
      <c r="C237" s="1"/>
    </row>
    <row r="238" spans="1:3" s="2" customFormat="1" ht="20.100000000000001" customHeight="1" x14ac:dyDescent="0.25">
      <c r="A238" s="5"/>
      <c r="B238" s="28"/>
      <c r="C238" s="1"/>
    </row>
    <row r="239" spans="1:3" s="2" customFormat="1" ht="20.100000000000001" customHeight="1" x14ac:dyDescent="0.25">
      <c r="C239" s="1"/>
    </row>
    <row r="240" spans="1:3" s="2" customFormat="1" ht="20.100000000000001" customHeight="1" x14ac:dyDescent="0.25">
      <c r="C240" s="1"/>
    </row>
    <row r="241" spans="1:3" s="2" customFormat="1" ht="20.100000000000001" customHeight="1" x14ac:dyDescent="0.25">
      <c r="C241" s="1"/>
    </row>
    <row r="242" spans="1:3" s="2" customFormat="1" ht="20.100000000000001" customHeight="1" x14ac:dyDescent="0.25">
      <c r="C242" s="1"/>
    </row>
    <row r="243" spans="1:3" s="2" customFormat="1" ht="20.100000000000001" customHeight="1" x14ac:dyDescent="0.25">
      <c r="A243" s="35"/>
      <c r="C243" s="1"/>
    </row>
    <row r="244" spans="1:3" s="2" customFormat="1" ht="20.100000000000001" customHeight="1" x14ac:dyDescent="0.25">
      <c r="C244" s="1"/>
    </row>
    <row r="245" spans="1:3" s="2" customFormat="1" ht="20.100000000000001" customHeight="1" x14ac:dyDescent="0.25">
      <c r="C245" s="1"/>
    </row>
    <row r="246" spans="1:3" s="2" customFormat="1" ht="20.100000000000001" customHeight="1" x14ac:dyDescent="0.25">
      <c r="B246" s="1"/>
      <c r="C246" s="1"/>
    </row>
    <row r="247" spans="1:3" s="2" customFormat="1" ht="20.100000000000001" customHeight="1" x14ac:dyDescent="0.25">
      <c r="B247" s="1"/>
      <c r="C247" s="1"/>
    </row>
    <row r="248" spans="1:3" s="2" customFormat="1" ht="20.100000000000001" customHeight="1" x14ac:dyDescent="0.25">
      <c r="B248" s="1"/>
      <c r="C248" s="1"/>
    </row>
    <row r="249" spans="1:3" s="2" customFormat="1" ht="20.100000000000001" customHeight="1" x14ac:dyDescent="0.25">
      <c r="B249" s="1"/>
      <c r="C249" s="1"/>
    </row>
    <row r="250" spans="1:3" s="2" customFormat="1" ht="20.100000000000001" customHeight="1" x14ac:dyDescent="0.25">
      <c r="B250" s="1"/>
      <c r="C250" s="1"/>
    </row>
    <row r="251" spans="1:3" s="2" customFormat="1" ht="20.100000000000001" customHeight="1" x14ac:dyDescent="0.25">
      <c r="A251" s="36"/>
      <c r="B251" s="1"/>
      <c r="C251" s="1"/>
    </row>
    <row r="252" spans="1:3" s="2" customFormat="1" ht="20.100000000000001" customHeight="1" x14ac:dyDescent="0.25">
      <c r="A252" s="36"/>
      <c r="B252" s="1"/>
      <c r="C252" s="1"/>
    </row>
    <row r="253" spans="1:3" s="2" customFormat="1" ht="20.100000000000001" customHeight="1" x14ac:dyDescent="0.25">
      <c r="A253" s="36"/>
      <c r="B253" s="1"/>
      <c r="C253" s="1"/>
    </row>
    <row r="254" spans="1:3" s="2" customFormat="1" ht="20.100000000000001" customHeight="1" x14ac:dyDescent="0.25">
      <c r="A254" s="36"/>
      <c r="B254" s="1"/>
      <c r="C254" s="1"/>
    </row>
    <row r="255" spans="1:3" s="2" customFormat="1" ht="20.100000000000001" customHeight="1" x14ac:dyDescent="0.25">
      <c r="A255" s="36"/>
      <c r="B255" s="1"/>
      <c r="C255" s="1"/>
    </row>
    <row r="256" spans="1:3" s="2" customFormat="1" ht="20.100000000000001" customHeight="1" x14ac:dyDescent="0.25">
      <c r="A256" s="36"/>
      <c r="B256" s="1"/>
      <c r="C256" s="1"/>
    </row>
    <row r="257" spans="1:3" s="2" customFormat="1" ht="20.100000000000001" customHeight="1" x14ac:dyDescent="0.25">
      <c r="A257" s="36"/>
      <c r="B257" s="1"/>
      <c r="C257" s="1"/>
    </row>
    <row r="258" spans="1:3" s="2" customFormat="1" ht="20.100000000000001" customHeight="1" x14ac:dyDescent="0.25">
      <c r="A258" s="36"/>
      <c r="B258" s="1"/>
      <c r="C258" s="1"/>
    </row>
    <row r="259" spans="1:3" s="2" customFormat="1" ht="20.100000000000001" customHeight="1" x14ac:dyDescent="0.25">
      <c r="A259" s="36"/>
      <c r="B259" s="1"/>
      <c r="C259" s="1"/>
    </row>
    <row r="260" spans="1:3" s="2" customFormat="1" ht="20.100000000000001" customHeight="1" x14ac:dyDescent="0.25">
      <c r="A260" s="36"/>
      <c r="B260" s="1"/>
      <c r="C260" s="1"/>
    </row>
    <row r="261" spans="1:3" s="2" customFormat="1" ht="20.100000000000001" customHeight="1" x14ac:dyDescent="0.25">
      <c r="A261" s="36"/>
      <c r="B261" s="1"/>
      <c r="C261" s="1"/>
    </row>
    <row r="262" spans="1:3" s="2" customFormat="1" ht="20.100000000000001" customHeight="1" x14ac:dyDescent="0.25">
      <c r="A262" s="36"/>
      <c r="B262" s="1"/>
      <c r="C262" s="1"/>
    </row>
    <row r="263" spans="1:3" s="2" customFormat="1" ht="20.100000000000001" customHeight="1" x14ac:dyDescent="0.25">
      <c r="A263" s="36"/>
      <c r="B263" s="1"/>
      <c r="C263" s="1"/>
    </row>
    <row r="264" spans="1:3" s="2" customFormat="1" ht="20.100000000000001" customHeight="1" x14ac:dyDescent="0.25">
      <c r="A264" s="36"/>
      <c r="B264" s="1"/>
      <c r="C264" s="1"/>
    </row>
    <row r="265" spans="1:3" s="2" customFormat="1" ht="20.100000000000001" customHeight="1" x14ac:dyDescent="0.25">
      <c r="A265" s="36"/>
      <c r="B265" s="1"/>
      <c r="C265" s="1"/>
    </row>
    <row r="266" spans="1:3" s="2" customFormat="1" ht="20.100000000000001" customHeight="1" x14ac:dyDescent="0.25">
      <c r="A266" s="36"/>
      <c r="B266" s="1"/>
      <c r="C266" s="1"/>
    </row>
    <row r="267" spans="1:3" s="2" customFormat="1" ht="20.100000000000001" customHeight="1" x14ac:dyDescent="0.25">
      <c r="A267" s="36"/>
      <c r="B267" s="1"/>
      <c r="C267" s="1"/>
    </row>
    <row r="268" spans="1:3" s="2" customFormat="1" ht="20.100000000000001" customHeight="1" x14ac:dyDescent="0.25">
      <c r="A268" s="3"/>
      <c r="B268" s="1"/>
      <c r="C268" s="1"/>
    </row>
    <row r="269" spans="1:3" s="2" customFormat="1" ht="20.100000000000001" customHeight="1" x14ac:dyDescent="0.25">
      <c r="A269" s="3"/>
      <c r="B269" s="1"/>
      <c r="C269" s="1"/>
    </row>
    <row r="270" spans="1:3" s="2" customFormat="1" ht="20.100000000000001" customHeight="1" x14ac:dyDescent="0.25">
      <c r="A270" s="3"/>
      <c r="B270" s="1"/>
      <c r="C270" s="1"/>
    </row>
    <row r="271" spans="1:3" s="2" customFormat="1" ht="20.100000000000001" customHeight="1" x14ac:dyDescent="0.25">
      <c r="A271" s="3"/>
      <c r="B271" s="3"/>
      <c r="C271" s="3"/>
    </row>
    <row r="272" spans="1:3" s="2" customFormat="1" ht="20.100000000000001" customHeight="1" x14ac:dyDescent="0.25">
      <c r="A272" s="5"/>
      <c r="B272" s="3"/>
      <c r="C272" s="3"/>
    </row>
    <row r="273" spans="1:3" s="2" customFormat="1" ht="20.100000000000001" customHeight="1" x14ac:dyDescent="0.25">
      <c r="A273" s="5"/>
      <c r="B273" s="3"/>
      <c r="C273" s="3"/>
    </row>
    <row r="274" spans="1:3" s="2" customFormat="1" ht="20.100000000000001" customHeight="1" x14ac:dyDescent="0.25">
      <c r="A274" s="11"/>
      <c r="B274" s="3"/>
      <c r="C274" s="3"/>
    </row>
    <row r="275" spans="1:3" s="2" customFormat="1" ht="20.100000000000001" customHeight="1" x14ac:dyDescent="0.25">
      <c r="A275" s="11"/>
      <c r="B275" s="3"/>
      <c r="C275" s="3"/>
    </row>
    <row r="276" spans="1:3" s="2" customFormat="1" ht="20.100000000000001" customHeight="1" x14ac:dyDescent="0.25">
      <c r="A276" s="11"/>
      <c r="B276" s="3"/>
      <c r="C276" s="3"/>
    </row>
    <row r="277" spans="1:3" s="2" customFormat="1" ht="20.100000000000001" customHeight="1" x14ac:dyDescent="0.25">
      <c r="A277" s="24"/>
      <c r="B277" s="3"/>
      <c r="C277" s="3"/>
    </row>
    <row r="278" spans="1:3" s="2" customFormat="1" ht="20.100000000000001" customHeight="1" x14ac:dyDescent="0.25">
      <c r="A278" s="24"/>
      <c r="B278" s="3"/>
      <c r="C278" s="3"/>
    </row>
    <row r="279" spans="1:3" s="2" customFormat="1" ht="20.100000000000001" customHeight="1" x14ac:dyDescent="0.25">
      <c r="A279" s="24"/>
      <c r="B279" s="3"/>
      <c r="C279" s="3"/>
    </row>
    <row r="280" spans="1:3" s="2" customFormat="1" ht="20.100000000000001" customHeight="1" x14ac:dyDescent="0.25">
      <c r="A280" s="24"/>
      <c r="B280" s="3"/>
      <c r="C280" s="3"/>
    </row>
    <row r="281" spans="1:3" s="2" customFormat="1" ht="20.100000000000001" customHeight="1" x14ac:dyDescent="0.25">
      <c r="A281" s="37"/>
      <c r="B281" s="3"/>
      <c r="C281" s="3"/>
    </row>
    <row r="282" spans="1:3" s="2" customFormat="1" ht="20.100000000000001" customHeight="1" x14ac:dyDescent="0.25">
      <c r="A282" s="37"/>
      <c r="B282" s="3"/>
      <c r="C282" s="3"/>
    </row>
    <row r="283" spans="1:3" s="2" customFormat="1" ht="20.100000000000001" customHeight="1" x14ac:dyDescent="0.25">
      <c r="A283" s="3"/>
      <c r="B283" s="3"/>
      <c r="C283" s="3"/>
    </row>
    <row r="284" spans="1:3" s="2" customFormat="1" ht="20.100000000000001" customHeight="1" x14ac:dyDescent="0.25">
      <c r="A284" s="3"/>
      <c r="B284" s="3"/>
      <c r="C284" s="3"/>
    </row>
    <row r="285" spans="1:3" s="2" customFormat="1" ht="20.100000000000001" customHeight="1" x14ac:dyDescent="0.25">
      <c r="A285" s="3"/>
      <c r="B285" s="3"/>
      <c r="C285" s="3"/>
    </row>
    <row r="286" spans="1:3" s="2" customFormat="1" ht="20.100000000000001" customHeight="1" x14ac:dyDescent="0.25">
      <c r="A286" s="3"/>
      <c r="B286" s="3"/>
      <c r="C286" s="3"/>
    </row>
    <row r="287" spans="1:3" s="2" customFormat="1" ht="20.100000000000001" customHeight="1" x14ac:dyDescent="0.25">
      <c r="A287" s="3"/>
      <c r="B287" s="3"/>
      <c r="C287" s="3"/>
    </row>
    <row r="288" spans="1:3" s="2" customFormat="1" ht="20.100000000000001" customHeight="1" x14ac:dyDescent="0.25">
      <c r="A288" s="3"/>
      <c r="B288" s="3"/>
      <c r="C288" s="3"/>
    </row>
    <row r="289" spans="1:3" s="2" customFormat="1" ht="20.100000000000001" customHeight="1" x14ac:dyDescent="0.25">
      <c r="A289" s="3"/>
      <c r="B289" s="3"/>
      <c r="C289" s="3"/>
    </row>
    <row r="290" spans="1:3" s="2" customFormat="1" ht="20.100000000000001" customHeight="1" x14ac:dyDescent="0.25">
      <c r="A290" s="3"/>
      <c r="B290" s="3"/>
      <c r="C290" s="3"/>
    </row>
    <row r="291" spans="1:3" s="2" customFormat="1" ht="20.100000000000001" customHeight="1" x14ac:dyDescent="0.25">
      <c r="A291" s="3"/>
      <c r="B291" s="3"/>
      <c r="C291" s="3"/>
    </row>
    <row r="292" spans="1:3" s="2" customFormat="1" ht="20.100000000000001" customHeight="1" x14ac:dyDescent="0.25">
      <c r="A292" s="3"/>
      <c r="B292" s="3"/>
      <c r="C292" s="3"/>
    </row>
    <row r="293" spans="1:3" s="2" customFormat="1" ht="20.100000000000001" customHeight="1" x14ac:dyDescent="0.25">
      <c r="A293" s="3"/>
      <c r="B293" s="3"/>
      <c r="C293" s="3"/>
    </row>
    <row r="294" spans="1:3" s="2" customFormat="1" ht="20.100000000000001" customHeight="1" x14ac:dyDescent="0.25">
      <c r="A294" s="3"/>
      <c r="B294" s="3"/>
      <c r="C294" s="3"/>
    </row>
    <row r="295" spans="1:3" s="2" customFormat="1" ht="20.100000000000001" customHeight="1" x14ac:dyDescent="0.25">
      <c r="A295" s="3"/>
      <c r="B295" s="21"/>
      <c r="C295" s="11"/>
    </row>
    <row r="296" spans="1:3" s="2" customFormat="1" ht="20.100000000000001" customHeight="1" x14ac:dyDescent="0.25">
      <c r="A296" s="3"/>
      <c r="B296" s="21"/>
      <c r="C296" s="11"/>
    </row>
    <row r="297" spans="1:3" s="2" customFormat="1" ht="20.100000000000001" customHeight="1" x14ac:dyDescent="0.25">
      <c r="A297" s="3"/>
      <c r="B297" s="3"/>
      <c r="C297" s="3"/>
    </row>
    <row r="298" spans="1:3" s="2" customFormat="1" ht="20.100000000000001" customHeight="1" x14ac:dyDescent="0.25">
      <c r="A298" s="38"/>
      <c r="B298" s="3"/>
      <c r="C298" s="3"/>
    </row>
    <row r="299" spans="1:3" s="2" customFormat="1" ht="20.100000000000001" customHeight="1" x14ac:dyDescent="0.25">
      <c r="A299" s="5"/>
      <c r="B299" s="3"/>
      <c r="C299" s="3"/>
    </row>
    <row r="300" spans="1:3" s="2" customFormat="1" ht="20.100000000000001" customHeight="1" x14ac:dyDescent="0.25">
      <c r="A300" s="11"/>
      <c r="B300" s="31"/>
      <c r="C300" s="11"/>
    </row>
    <row r="301" spans="1:3" s="2" customFormat="1" ht="20.100000000000001" customHeight="1" x14ac:dyDescent="0.25">
      <c r="A301" s="11"/>
      <c r="B301" s="31"/>
      <c r="C301" s="11"/>
    </row>
    <row r="302" spans="1:3" s="2" customFormat="1" ht="20.100000000000001" customHeight="1" x14ac:dyDescent="0.25">
      <c r="A302" s="11"/>
      <c r="B302" s="31"/>
      <c r="C302" s="11"/>
    </row>
    <row r="303" spans="1:3" s="2" customFormat="1" ht="20.100000000000001" customHeight="1" x14ac:dyDescent="0.25">
      <c r="A303" s="24"/>
      <c r="B303" s="31"/>
      <c r="C303" s="11"/>
    </row>
    <row r="304" spans="1:3" s="2" customFormat="1" ht="20.100000000000001" customHeight="1" x14ac:dyDescent="0.25">
      <c r="A304" s="24"/>
      <c r="B304" s="11"/>
      <c r="C304" s="11"/>
    </row>
    <row r="305" spans="1:3" s="2" customFormat="1" ht="20.100000000000001" customHeight="1" x14ac:dyDescent="0.25">
      <c r="A305" s="24"/>
      <c r="B305" s="11"/>
      <c r="C305" s="11"/>
    </row>
    <row r="306" spans="1:3" s="2" customFormat="1" ht="20.100000000000001" customHeight="1" x14ac:dyDescent="0.25">
      <c r="A306" s="24"/>
      <c r="B306" s="3"/>
      <c r="C306" s="3"/>
    </row>
    <row r="307" spans="1:3" s="2" customFormat="1" ht="20.100000000000001" customHeight="1" x14ac:dyDescent="0.25">
      <c r="A307" s="24"/>
      <c r="B307" s="3"/>
      <c r="C307" s="3"/>
    </row>
    <row r="308" spans="1:3" ht="20.100000000000001" customHeight="1" x14ac:dyDescent="0.25">
      <c r="A308" s="24"/>
      <c r="B308" s="3"/>
      <c r="C308" s="3"/>
    </row>
    <row r="309" spans="1:3" ht="20.100000000000001" customHeight="1" x14ac:dyDescent="0.25">
      <c r="A309" s="11"/>
      <c r="B309" s="3"/>
      <c r="C309" s="3"/>
    </row>
    <row r="310" spans="1:3" ht="20.100000000000001" customHeight="1" x14ac:dyDescent="0.25">
      <c r="A310" s="11"/>
      <c r="B310" s="3"/>
      <c r="C310" s="3"/>
    </row>
    <row r="311" spans="1:3" ht="20.100000000000001" customHeight="1" x14ac:dyDescent="0.25">
      <c r="A311" s="11"/>
      <c r="B311" s="3"/>
      <c r="C311" s="3"/>
    </row>
    <row r="312" spans="1:3" ht="20.100000000000001" customHeight="1" x14ac:dyDescent="0.25">
      <c r="A312" s="11"/>
      <c r="B312" s="3"/>
      <c r="C312" s="3"/>
    </row>
    <row r="313" spans="1:3" ht="20.100000000000001" customHeight="1" x14ac:dyDescent="0.25">
      <c r="A313" s="11"/>
      <c r="B313" s="3"/>
      <c r="C313" s="3"/>
    </row>
    <row r="314" spans="1:3" ht="20.100000000000001" customHeight="1" x14ac:dyDescent="0.25">
      <c r="A314" s="11"/>
      <c r="B314" s="3"/>
      <c r="C314" s="3"/>
    </row>
    <row r="315" spans="1:3" ht="20.100000000000001" customHeight="1" x14ac:dyDescent="0.25">
      <c r="A315" s="3"/>
      <c r="B315" s="3"/>
      <c r="C315" s="3"/>
    </row>
    <row r="316" spans="1:3" ht="20.100000000000001" customHeight="1" x14ac:dyDescent="0.25">
      <c r="A316" s="3"/>
      <c r="B316" s="3"/>
      <c r="C316" s="3"/>
    </row>
    <row r="317" spans="1:3" ht="20.100000000000001" customHeight="1" x14ac:dyDescent="0.25">
      <c r="A317" s="3"/>
      <c r="B317" s="3"/>
      <c r="C317" s="3"/>
    </row>
    <row r="318" spans="1:3" ht="20.100000000000001" customHeight="1" x14ac:dyDescent="0.25">
      <c r="A318" s="3"/>
      <c r="B318" s="3"/>
      <c r="C318" s="3"/>
    </row>
    <row r="319" spans="1:3" ht="20.100000000000001" customHeight="1" x14ac:dyDescent="0.25">
      <c r="A319" s="3"/>
      <c r="B319" s="3"/>
      <c r="C319" s="3"/>
    </row>
    <row r="320" spans="1:3" ht="20.100000000000001" customHeight="1" x14ac:dyDescent="0.25">
      <c r="A320" s="3"/>
      <c r="B320" s="3"/>
      <c r="C320" s="3"/>
    </row>
    <row r="321" spans="1:3" ht="20.100000000000001" customHeight="1" x14ac:dyDescent="0.25">
      <c r="A321" s="3"/>
      <c r="B321" s="11"/>
      <c r="C321" s="3"/>
    </row>
    <row r="322" spans="1:3" ht="20.100000000000001" customHeight="1" x14ac:dyDescent="0.25">
      <c r="A322" s="3"/>
      <c r="B322" s="11"/>
      <c r="C322" s="11"/>
    </row>
    <row r="323" spans="1:3" ht="20.100000000000001" customHeight="1" x14ac:dyDescent="0.25">
      <c r="A323" s="3"/>
      <c r="B323" s="3"/>
      <c r="C323" s="11"/>
    </row>
    <row r="324" spans="1:3" ht="20.100000000000001" customHeight="1" x14ac:dyDescent="0.25">
      <c r="A324" s="3"/>
      <c r="B324" s="3"/>
      <c r="C324" s="3"/>
    </row>
    <row r="325" spans="1:3" ht="20.100000000000001" customHeight="1" x14ac:dyDescent="0.25">
      <c r="A325" s="3"/>
      <c r="B325" s="3"/>
      <c r="C325" s="3"/>
    </row>
    <row r="326" spans="1:3" ht="20.100000000000001" customHeight="1" x14ac:dyDescent="0.25">
      <c r="A326" s="3"/>
      <c r="B326" s="11"/>
      <c r="C326" s="11"/>
    </row>
    <row r="327" spans="1:3" ht="20.100000000000001" customHeight="1" x14ac:dyDescent="0.25">
      <c r="A327" s="3"/>
      <c r="B327" s="11"/>
      <c r="C327" s="11"/>
    </row>
    <row r="328" spans="1:3" ht="20.100000000000001" customHeight="1" x14ac:dyDescent="0.25">
      <c r="A328" s="3"/>
      <c r="B328" s="31"/>
      <c r="C328" s="31"/>
    </row>
    <row r="329" spans="1:3" ht="20.100000000000001" customHeight="1" x14ac:dyDescent="0.25">
      <c r="A329" s="3"/>
      <c r="B329" s="31"/>
      <c r="C329" s="31"/>
    </row>
    <row r="330" spans="1:3" ht="20.100000000000001" customHeight="1" x14ac:dyDescent="0.25">
      <c r="A330" s="3"/>
      <c r="B330" s="11"/>
      <c r="C330" s="11"/>
    </row>
    <row r="331" spans="1:3" ht="20.100000000000001" customHeight="1" x14ac:dyDescent="0.25">
      <c r="A331" s="3"/>
      <c r="B331" s="11"/>
      <c r="C331" s="11"/>
    </row>
    <row r="332" spans="1:3" ht="20.100000000000001" customHeight="1" x14ac:dyDescent="0.25">
      <c r="A332" s="3"/>
      <c r="B332" s="31"/>
      <c r="C332" s="11"/>
    </row>
    <row r="333" spans="1:3" ht="20.100000000000001" customHeight="1" x14ac:dyDescent="0.25">
      <c r="A333" s="3"/>
      <c r="B333" s="31"/>
      <c r="C333" s="11"/>
    </row>
    <row r="334" spans="1:3" ht="20.100000000000001" customHeight="1" x14ac:dyDescent="0.25">
      <c r="A334" s="3"/>
      <c r="B334" s="31"/>
      <c r="C334" s="11"/>
    </row>
    <row r="335" spans="1:3" ht="20.100000000000001" customHeight="1" x14ac:dyDescent="0.25">
      <c r="A335" s="3"/>
      <c r="B335" s="31"/>
      <c r="C335" s="31"/>
    </row>
    <row r="336" spans="1:3" ht="20.100000000000001" customHeight="1" x14ac:dyDescent="0.25">
      <c r="A336" s="3"/>
      <c r="B336" s="31"/>
      <c r="C336" s="31"/>
    </row>
    <row r="337" spans="1:3" ht="20.100000000000001" customHeight="1" x14ac:dyDescent="0.25">
      <c r="A337" s="3"/>
      <c r="B337" s="31"/>
      <c r="C337" s="31"/>
    </row>
    <row r="338" spans="1:3" ht="20.100000000000001" customHeight="1" x14ac:dyDescent="0.25">
      <c r="A338" s="3"/>
      <c r="B338" s="3"/>
      <c r="C338" s="3"/>
    </row>
    <row r="339" spans="1:3" ht="20.100000000000001" customHeight="1" x14ac:dyDescent="0.25">
      <c r="A339" s="24"/>
      <c r="B339" s="3"/>
      <c r="C339" s="3"/>
    </row>
    <row r="340" spans="1:3" ht="20.100000000000001" customHeight="1" x14ac:dyDescent="0.25">
      <c r="A340" s="24"/>
      <c r="B340" s="3"/>
      <c r="C340" s="3"/>
    </row>
    <row r="341" spans="1:3" ht="20.100000000000001" customHeight="1" x14ac:dyDescent="0.25">
      <c r="A341" s="24"/>
      <c r="B341" s="3"/>
      <c r="C341" s="3"/>
    </row>
    <row r="342" spans="1:3" ht="20.100000000000001" customHeight="1" x14ac:dyDescent="0.25">
      <c r="A342" s="24"/>
      <c r="B342" s="3"/>
      <c r="C342" s="3"/>
    </row>
    <row r="343" spans="1:3" ht="20.100000000000001" customHeight="1" x14ac:dyDescent="0.25">
      <c r="A343" s="24"/>
      <c r="B343" s="3"/>
      <c r="C343" s="3"/>
    </row>
    <row r="344" spans="1:3" ht="20.100000000000001" customHeight="1" x14ac:dyDescent="0.25">
      <c r="A344" s="24"/>
      <c r="B344" s="3"/>
      <c r="C344" s="3"/>
    </row>
    <row r="345" spans="1:3" ht="20.100000000000001" customHeight="1" x14ac:dyDescent="0.25">
      <c r="A345" s="5"/>
      <c r="B345" s="3"/>
      <c r="C345" s="3"/>
    </row>
    <row r="346" spans="1:3" ht="20.100000000000001" customHeight="1" x14ac:dyDescent="0.25">
      <c r="A346" s="5"/>
      <c r="B346" s="3"/>
      <c r="C346" s="3"/>
    </row>
    <row r="347" spans="1:3" ht="20.100000000000001" customHeight="1" x14ac:dyDescent="0.25">
      <c r="A347" s="5"/>
      <c r="B347" s="3"/>
      <c r="C347" s="3"/>
    </row>
    <row r="348" spans="1:3" ht="20.100000000000001" customHeight="1" x14ac:dyDescent="0.25">
      <c r="A348" s="3"/>
      <c r="B348" s="3"/>
      <c r="C348" s="3"/>
    </row>
    <row r="349" spans="1:3" ht="20.100000000000001" customHeight="1" x14ac:dyDescent="0.25">
      <c r="A349" s="3"/>
      <c r="B349" s="3"/>
      <c r="C349" s="3"/>
    </row>
    <row r="350" spans="1:3" ht="20.100000000000001" customHeight="1" x14ac:dyDescent="0.25">
      <c r="A350" s="11"/>
      <c r="B350" s="3"/>
      <c r="C350" s="3"/>
    </row>
    <row r="351" spans="1:3" ht="20.100000000000001" customHeight="1" x14ac:dyDescent="0.25">
      <c r="A351" s="11"/>
      <c r="B351" s="3"/>
      <c r="C351" s="3"/>
    </row>
    <row r="352" spans="1:3" ht="20.100000000000001" customHeight="1" x14ac:dyDescent="0.25">
      <c r="A352" s="11"/>
      <c r="B352" s="3"/>
      <c r="C352" s="3"/>
    </row>
    <row r="353" spans="1:3" ht="20.100000000000001" customHeight="1" x14ac:dyDescent="0.25">
      <c r="A353" s="11"/>
      <c r="B353" s="3"/>
      <c r="C353" s="3"/>
    </row>
    <row r="354" spans="1:3" ht="20.100000000000001" customHeight="1" x14ac:dyDescent="0.25">
      <c r="A354" s="11"/>
      <c r="B354" s="3"/>
      <c r="C354" s="3"/>
    </row>
    <row r="355" spans="1:3" ht="20.100000000000001" customHeight="1" x14ac:dyDescent="0.25">
      <c r="A355" s="11"/>
      <c r="B355" s="3"/>
      <c r="C355" s="3"/>
    </row>
    <row r="356" spans="1:3" ht="20.100000000000001" customHeight="1" x14ac:dyDescent="0.25">
      <c r="A356" s="11"/>
      <c r="B356" s="3"/>
      <c r="C356" s="3"/>
    </row>
    <row r="357" spans="1:3" ht="20.100000000000001" customHeight="1" x14ac:dyDescent="0.25">
      <c r="A357" s="11"/>
      <c r="B357" s="3"/>
      <c r="C357" s="3"/>
    </row>
    <row r="358" spans="1:3" ht="20.100000000000001" customHeight="1" x14ac:dyDescent="0.25">
      <c r="A358" s="11"/>
      <c r="B358" s="3"/>
      <c r="C358" s="3"/>
    </row>
    <row r="359" spans="1:3" ht="20.100000000000001" customHeight="1" x14ac:dyDescent="0.25">
      <c r="A359" s="11"/>
      <c r="B359" s="3"/>
      <c r="C359" s="3"/>
    </row>
    <row r="360" spans="1:3" ht="20.100000000000001" customHeight="1" x14ac:dyDescent="0.25">
      <c r="A360" s="11"/>
      <c r="B360" s="3"/>
      <c r="C360" s="3"/>
    </row>
    <row r="361" spans="1:3" ht="20.100000000000001" customHeight="1" x14ac:dyDescent="0.25">
      <c r="A361" s="11"/>
      <c r="B361" s="3"/>
      <c r="C361" s="3"/>
    </row>
    <row r="362" spans="1:3" ht="20.100000000000001" customHeight="1" x14ac:dyDescent="0.25">
      <c r="A362" s="11"/>
      <c r="B362" s="31"/>
      <c r="C362" s="31"/>
    </row>
    <row r="363" spans="1:3" ht="20.100000000000001" customHeight="1" x14ac:dyDescent="0.25">
      <c r="A363" s="11"/>
      <c r="B363" s="31"/>
      <c r="C363" s="11"/>
    </row>
    <row r="364" spans="1:3" ht="20.100000000000001" customHeight="1" x14ac:dyDescent="0.25">
      <c r="A364" s="11"/>
      <c r="B364" s="31"/>
      <c r="C364" s="31"/>
    </row>
    <row r="365" spans="1:3" ht="20.100000000000001" customHeight="1" x14ac:dyDescent="0.25">
      <c r="A365" s="11"/>
      <c r="B365" s="31"/>
      <c r="C365" s="31"/>
    </row>
    <row r="366" spans="1:3" ht="20.100000000000001" customHeight="1" x14ac:dyDescent="0.25">
      <c r="A366" s="11"/>
      <c r="B366" s="31"/>
      <c r="C366" s="31"/>
    </row>
    <row r="367" spans="1:3" ht="20.100000000000001" customHeight="1" x14ac:dyDescent="0.25">
      <c r="A367" s="11"/>
      <c r="B367" s="31"/>
      <c r="C367" s="31"/>
    </row>
    <row r="368" spans="1:3" ht="20.100000000000001" customHeight="1" x14ac:dyDescent="0.25">
      <c r="A368" s="11"/>
      <c r="B368" s="31"/>
      <c r="C368" s="11"/>
    </row>
    <row r="369" spans="1:3" ht="20.100000000000001" customHeight="1" x14ac:dyDescent="0.25">
      <c r="A369" s="11"/>
      <c r="B369" s="31"/>
      <c r="C369" s="11"/>
    </row>
    <row r="370" spans="1:3" ht="20.100000000000001" customHeight="1" x14ac:dyDescent="0.25">
      <c r="A370" s="11"/>
      <c r="B370" s="31"/>
      <c r="C370" s="31"/>
    </row>
    <row r="371" spans="1:3" ht="20.100000000000001" customHeight="1" x14ac:dyDescent="0.25">
      <c r="A371" s="11"/>
      <c r="B371" s="3"/>
      <c r="C371" s="3"/>
    </row>
    <row r="372" spans="1:3" ht="20.100000000000001" customHeight="1" x14ac:dyDescent="0.25">
      <c r="A372" s="11"/>
      <c r="B372" s="3"/>
      <c r="C372" s="3"/>
    </row>
    <row r="373" spans="1:3" ht="20.100000000000001" customHeight="1" x14ac:dyDescent="0.25">
      <c r="A373" s="11"/>
      <c r="B373" s="11"/>
      <c r="C373" s="11"/>
    </row>
    <row r="374" spans="1:3" ht="20.100000000000001" customHeight="1" x14ac:dyDescent="0.25">
      <c r="A374" s="11"/>
      <c r="B374" s="11"/>
      <c r="C374" s="11"/>
    </row>
    <row r="375" spans="1:3" ht="20.100000000000001" customHeight="1" x14ac:dyDescent="0.25">
      <c r="A375" s="11"/>
      <c r="B375" s="11"/>
      <c r="C375" s="11"/>
    </row>
    <row r="376" spans="1:3" ht="20.100000000000001" customHeight="1" x14ac:dyDescent="0.25">
      <c r="A376" s="11"/>
      <c r="B376" s="11"/>
      <c r="C376" s="11"/>
    </row>
    <row r="377" spans="1:3" ht="20.100000000000001" customHeight="1" x14ac:dyDescent="0.25">
      <c r="A377" s="11"/>
      <c r="B377" s="11"/>
      <c r="C377" s="11"/>
    </row>
    <row r="378" spans="1:3" ht="20.100000000000001" customHeight="1" x14ac:dyDescent="0.25">
      <c r="A378" s="11"/>
      <c r="B378" s="11"/>
      <c r="C378" s="11"/>
    </row>
    <row r="379" spans="1:3" ht="20.100000000000001" customHeight="1" x14ac:dyDescent="0.25">
      <c r="A379" s="11"/>
      <c r="B379" s="11"/>
      <c r="C379" s="11"/>
    </row>
    <row r="380" spans="1:3" ht="20.100000000000001" customHeight="1" x14ac:dyDescent="0.25">
      <c r="A380" s="11"/>
      <c r="B380" s="11"/>
      <c r="C380" s="11"/>
    </row>
    <row r="381" spans="1:3" ht="20.100000000000001" customHeight="1" x14ac:dyDescent="0.25">
      <c r="A381" s="11"/>
      <c r="B381" s="11"/>
      <c r="C381" s="11"/>
    </row>
    <row r="382" spans="1:3" ht="20.100000000000001" customHeight="1" x14ac:dyDescent="0.25">
      <c r="A382" s="11"/>
      <c r="B382" s="11"/>
      <c r="C382" s="11"/>
    </row>
    <row r="383" spans="1:3" ht="20.100000000000001" customHeight="1" x14ac:dyDescent="0.25">
      <c r="A383" s="11"/>
      <c r="B383" s="11"/>
      <c r="C383" s="11"/>
    </row>
    <row r="384" spans="1:3" ht="20.100000000000001" customHeight="1" x14ac:dyDescent="0.25">
      <c r="A384" s="11"/>
      <c r="B384" s="11"/>
      <c r="C384" s="11"/>
    </row>
    <row r="385" spans="1:3" ht="20.100000000000001" customHeight="1" x14ac:dyDescent="0.25">
      <c r="A385" s="11"/>
      <c r="B385" s="11"/>
      <c r="C385" s="11"/>
    </row>
    <row r="386" spans="1:3" ht="20.100000000000001" customHeight="1" x14ac:dyDescent="0.25">
      <c r="A386" s="11"/>
      <c r="B386" s="11"/>
      <c r="C386" s="11"/>
    </row>
    <row r="387" spans="1:3" ht="20.100000000000001" customHeight="1" x14ac:dyDescent="0.25">
      <c r="A387" s="11"/>
      <c r="B387" s="11"/>
      <c r="C387" s="11"/>
    </row>
    <row r="388" spans="1:3" ht="20.100000000000001" customHeight="1" x14ac:dyDescent="0.25">
      <c r="A388" s="11"/>
      <c r="B388" s="11"/>
      <c r="C388" s="11"/>
    </row>
    <row r="389" spans="1:3" ht="20.100000000000001" customHeight="1" x14ac:dyDescent="0.25">
      <c r="A389" s="11"/>
      <c r="B389" s="11"/>
      <c r="C389" s="11"/>
    </row>
    <row r="390" spans="1:3" ht="20.100000000000001" customHeight="1" x14ac:dyDescent="0.25">
      <c r="A390" s="11"/>
      <c r="B390" s="11"/>
      <c r="C390" s="11"/>
    </row>
    <row r="391" spans="1:3" ht="20.100000000000001" customHeight="1" x14ac:dyDescent="0.25">
      <c r="A391" s="11"/>
      <c r="B391" s="11"/>
      <c r="C391" s="11"/>
    </row>
    <row r="392" spans="1:3" ht="20.100000000000001" customHeight="1" x14ac:dyDescent="0.25">
      <c r="A392" s="11"/>
      <c r="B392" s="11"/>
      <c r="C392" s="11"/>
    </row>
    <row r="393" spans="1:3" ht="20.100000000000001" customHeight="1" x14ac:dyDescent="0.25">
      <c r="A393" s="11"/>
      <c r="B393" s="11"/>
      <c r="C393" s="11"/>
    </row>
    <row r="394" spans="1:3" ht="20.100000000000001" customHeight="1" x14ac:dyDescent="0.25">
      <c r="A394" s="11"/>
      <c r="B394" s="11"/>
      <c r="C394" s="11"/>
    </row>
    <row r="395" spans="1:3" ht="20.100000000000001" customHeight="1" x14ac:dyDescent="0.25">
      <c r="A395" s="11"/>
      <c r="B395" s="11"/>
      <c r="C395" s="11"/>
    </row>
    <row r="396" spans="1:3" ht="20.100000000000001" customHeight="1" x14ac:dyDescent="0.25">
      <c r="A396" s="11"/>
      <c r="B396" s="11"/>
      <c r="C396" s="11"/>
    </row>
    <row r="397" spans="1:3" ht="20.100000000000001" customHeight="1" x14ac:dyDescent="0.25">
      <c r="A397" s="11"/>
      <c r="B397" s="11"/>
      <c r="C397" s="11"/>
    </row>
    <row r="398" spans="1:3" ht="20.100000000000001" customHeight="1" x14ac:dyDescent="0.25">
      <c r="A398" s="11"/>
      <c r="B398" s="11"/>
      <c r="C398" s="11"/>
    </row>
    <row r="399" spans="1:3" ht="20.100000000000001" customHeight="1" x14ac:dyDescent="0.25">
      <c r="A399" s="11"/>
      <c r="B399" s="11"/>
      <c r="C399" s="11"/>
    </row>
    <row r="400" spans="1:3" ht="20.100000000000001" customHeight="1" x14ac:dyDescent="0.25">
      <c r="A400" s="11"/>
      <c r="B400" s="11"/>
      <c r="C400" s="11"/>
    </row>
    <row r="401" spans="1:3" ht="20.100000000000001" customHeight="1" x14ac:dyDescent="0.25">
      <c r="A401" s="11"/>
      <c r="B401" s="11"/>
      <c r="C401" s="11"/>
    </row>
    <row r="402" spans="1:3" ht="20.100000000000001" customHeight="1" x14ac:dyDescent="0.25">
      <c r="A402" s="11"/>
      <c r="B402" s="11"/>
      <c r="C402" s="11"/>
    </row>
    <row r="403" spans="1:3" ht="20.100000000000001" customHeight="1" x14ac:dyDescent="0.25">
      <c r="A403" s="11"/>
      <c r="B403" s="11"/>
      <c r="C403" s="11"/>
    </row>
    <row r="404" spans="1:3" ht="20.100000000000001" customHeight="1" x14ac:dyDescent="0.25">
      <c r="A404" s="11"/>
      <c r="B404" s="11"/>
      <c r="C404" s="11"/>
    </row>
    <row r="405" spans="1:3" ht="20.100000000000001" customHeight="1" x14ac:dyDescent="0.25">
      <c r="A405" s="11"/>
      <c r="B405" s="11"/>
      <c r="C405" s="11"/>
    </row>
    <row r="406" spans="1:3" ht="20.100000000000001" customHeight="1" x14ac:dyDescent="0.25">
      <c r="A406" s="11"/>
      <c r="B406" s="11"/>
      <c r="C406" s="11"/>
    </row>
    <row r="407" spans="1:3" ht="20.100000000000001" customHeight="1" x14ac:dyDescent="0.25">
      <c r="A407" s="11"/>
      <c r="B407" s="11"/>
      <c r="C407" s="11"/>
    </row>
    <row r="408" spans="1:3" ht="20.100000000000001" customHeight="1" x14ac:dyDescent="0.25">
      <c r="A408" s="11"/>
      <c r="B408" s="11"/>
      <c r="C408" s="11"/>
    </row>
    <row r="409" spans="1:3" ht="20.100000000000001" customHeight="1" x14ac:dyDescent="0.25">
      <c r="A409" s="11"/>
      <c r="B409" s="11"/>
      <c r="C409" s="11"/>
    </row>
    <row r="410" spans="1:3" ht="20.100000000000001" customHeight="1" x14ac:dyDescent="0.25">
      <c r="A410" s="11"/>
      <c r="B410" s="11"/>
      <c r="C410" s="11"/>
    </row>
    <row r="411" spans="1:3" ht="20.100000000000001" customHeight="1" x14ac:dyDescent="0.25">
      <c r="A411" s="11"/>
      <c r="B411" s="11"/>
      <c r="C411" s="11"/>
    </row>
    <row r="412" spans="1:3" ht="20.100000000000001" customHeight="1" x14ac:dyDescent="0.25">
      <c r="A412" s="11"/>
      <c r="B412" s="11"/>
      <c r="C412" s="11"/>
    </row>
    <row r="413" spans="1:3" ht="20.100000000000001" customHeight="1" x14ac:dyDescent="0.25">
      <c r="A413" s="11"/>
      <c r="B413" s="11"/>
      <c r="C413" s="11"/>
    </row>
    <row r="414" spans="1:3" ht="20.100000000000001" customHeight="1" x14ac:dyDescent="0.25">
      <c r="A414" s="11"/>
      <c r="B414" s="11"/>
      <c r="C414" s="11"/>
    </row>
    <row r="415" spans="1:3" ht="20.100000000000001" customHeight="1" x14ac:dyDescent="0.25">
      <c r="A415" s="11"/>
      <c r="B415" s="11"/>
      <c r="C415" s="11"/>
    </row>
    <row r="416" spans="1:3" ht="20.100000000000001" customHeight="1" x14ac:dyDescent="0.25">
      <c r="A416" s="11"/>
      <c r="B416" s="11"/>
      <c r="C416" s="11"/>
    </row>
    <row r="417" spans="1:3" ht="20.100000000000001" customHeight="1" x14ac:dyDescent="0.25">
      <c r="A417" s="11"/>
      <c r="B417" s="11"/>
      <c r="C417" s="11"/>
    </row>
    <row r="418" spans="1:3" ht="20.100000000000001" customHeight="1" x14ac:dyDescent="0.25">
      <c r="A418" s="11"/>
      <c r="B418" s="11"/>
      <c r="C418" s="11"/>
    </row>
    <row r="419" spans="1:3" ht="20.100000000000001" customHeight="1" x14ac:dyDescent="0.25">
      <c r="A419" s="11"/>
      <c r="B419" s="11"/>
      <c r="C419" s="11"/>
    </row>
    <row r="420" spans="1:3" ht="20.100000000000001" customHeight="1" x14ac:dyDescent="0.25">
      <c r="A420" s="11"/>
      <c r="B420" s="11"/>
      <c r="C420" s="11"/>
    </row>
    <row r="421" spans="1:3" ht="20.100000000000001" customHeight="1" x14ac:dyDescent="0.25">
      <c r="A421" s="11"/>
      <c r="B421" s="11"/>
      <c r="C421" s="11"/>
    </row>
    <row r="422" spans="1:3" ht="20.100000000000001" customHeight="1" x14ac:dyDescent="0.25">
      <c r="A422" s="11"/>
      <c r="B422" s="11"/>
      <c r="C422" s="11"/>
    </row>
    <row r="423" spans="1:3" ht="20.100000000000001" customHeight="1" x14ac:dyDescent="0.25">
      <c r="A423" s="11"/>
      <c r="B423" s="11"/>
      <c r="C423" s="11"/>
    </row>
    <row r="424" spans="1:3" ht="20.100000000000001" customHeight="1" x14ac:dyDescent="0.25">
      <c r="A424" s="11"/>
      <c r="B424" s="11"/>
      <c r="C424" s="11"/>
    </row>
    <row r="425" spans="1:3" ht="20.100000000000001" customHeight="1" x14ac:dyDescent="0.25">
      <c r="A425" s="11"/>
      <c r="B425" s="11"/>
      <c r="C425" s="11"/>
    </row>
    <row r="426" spans="1:3" ht="20.100000000000001" customHeight="1" x14ac:dyDescent="0.25">
      <c r="A426" s="11"/>
      <c r="B426" s="11"/>
      <c r="C426" s="11"/>
    </row>
    <row r="427" spans="1:3" ht="20.100000000000001" customHeight="1" x14ac:dyDescent="0.25">
      <c r="A427" s="11"/>
      <c r="B427" s="11"/>
      <c r="C427" s="11"/>
    </row>
    <row r="428" spans="1:3" ht="20.100000000000001" customHeight="1" x14ac:dyDescent="0.25">
      <c r="A428" s="11"/>
      <c r="B428" s="11"/>
      <c r="C428" s="11"/>
    </row>
    <row r="429" spans="1:3" ht="20.100000000000001" customHeight="1" x14ac:dyDescent="0.25">
      <c r="A429" s="11"/>
      <c r="B429" s="11"/>
      <c r="C429" s="11"/>
    </row>
    <row r="430" spans="1:3" ht="20.100000000000001" customHeight="1" x14ac:dyDescent="0.25">
      <c r="A430" s="11"/>
      <c r="B430" s="11"/>
      <c r="C430" s="11"/>
    </row>
    <row r="431" spans="1:3" ht="20.100000000000001" customHeight="1" x14ac:dyDescent="0.25">
      <c r="A431" s="11"/>
      <c r="B431" s="11"/>
      <c r="C431" s="11"/>
    </row>
    <row r="432" spans="1:3" ht="20.100000000000001" customHeight="1" x14ac:dyDescent="0.25">
      <c r="A432" s="11"/>
      <c r="B432" s="11"/>
      <c r="C432" s="11"/>
    </row>
    <row r="433" spans="1:3" ht="20.100000000000001" customHeight="1" x14ac:dyDescent="0.25">
      <c r="A433" s="11"/>
      <c r="B433" s="11"/>
      <c r="C433" s="11"/>
    </row>
    <row r="434" spans="1:3" ht="20.100000000000001" customHeight="1" x14ac:dyDescent="0.25">
      <c r="A434" s="11"/>
      <c r="B434" s="11"/>
      <c r="C434" s="11"/>
    </row>
    <row r="435" spans="1:3" ht="20.100000000000001" customHeight="1" x14ac:dyDescent="0.25">
      <c r="A435" s="11"/>
      <c r="B435" s="11"/>
      <c r="C435" s="11"/>
    </row>
    <row r="436" spans="1:3" ht="20.100000000000001" customHeight="1" x14ac:dyDescent="0.25">
      <c r="A436" s="11"/>
      <c r="B436" s="11"/>
      <c r="C436" s="11"/>
    </row>
    <row r="437" spans="1:3" ht="20.100000000000001" customHeight="1" x14ac:dyDescent="0.25">
      <c r="A437" s="11"/>
      <c r="B437" s="11"/>
      <c r="C437" s="11"/>
    </row>
    <row r="438" spans="1:3" ht="20.100000000000001" customHeight="1" x14ac:dyDescent="0.25">
      <c r="A438" s="11"/>
      <c r="B438" s="11"/>
      <c r="C438" s="11"/>
    </row>
    <row r="439" spans="1:3" ht="20.100000000000001" customHeight="1" x14ac:dyDescent="0.25">
      <c r="A439" s="11"/>
      <c r="B439" s="11"/>
      <c r="C439" s="11"/>
    </row>
    <row r="440" spans="1:3" ht="20.100000000000001" customHeight="1" x14ac:dyDescent="0.25">
      <c r="A440" s="11"/>
      <c r="B440" s="11"/>
      <c r="C440" s="11"/>
    </row>
    <row r="441" spans="1:3" ht="20.100000000000001" customHeight="1" x14ac:dyDescent="0.25">
      <c r="A441" s="11"/>
      <c r="B441" s="11"/>
      <c r="C441" s="11"/>
    </row>
    <row r="442" spans="1:3" ht="20.100000000000001" customHeight="1" x14ac:dyDescent="0.25">
      <c r="A442" s="11"/>
      <c r="B442" s="11"/>
      <c r="C442" s="11"/>
    </row>
    <row r="443" spans="1:3" ht="20.100000000000001" customHeight="1" x14ac:dyDescent="0.25">
      <c r="A443" s="11"/>
      <c r="B443" s="11"/>
      <c r="C443" s="11"/>
    </row>
    <row r="444" spans="1:3" ht="20.100000000000001" customHeight="1" x14ac:dyDescent="0.25">
      <c r="A444" s="11"/>
      <c r="B444" s="11"/>
      <c r="C444" s="11"/>
    </row>
    <row r="445" spans="1:3" ht="20.100000000000001" customHeight="1" x14ac:dyDescent="0.25">
      <c r="A445" s="11"/>
      <c r="B445" s="11"/>
      <c r="C445" s="11"/>
    </row>
    <row r="446" spans="1:3" ht="20.100000000000001" customHeight="1" x14ac:dyDescent="0.25">
      <c r="A446" s="11"/>
      <c r="B446" s="11"/>
      <c r="C446" s="11"/>
    </row>
    <row r="447" spans="1:3" ht="20.100000000000001" customHeight="1" x14ac:dyDescent="0.25">
      <c r="A447" s="11"/>
      <c r="B447" s="11"/>
      <c r="C447" s="11"/>
    </row>
    <row r="448" spans="1:3" ht="20.100000000000001" customHeight="1" x14ac:dyDescent="0.25">
      <c r="A448" s="11"/>
      <c r="B448" s="11"/>
      <c r="C448" s="11"/>
    </row>
    <row r="449" spans="1:3" ht="20.100000000000001" customHeight="1" x14ac:dyDescent="0.25">
      <c r="A449" s="11"/>
      <c r="B449" s="11"/>
      <c r="C449" s="2"/>
    </row>
    <row r="450" spans="1:3" ht="20.100000000000001" customHeight="1" x14ac:dyDescent="0.25">
      <c r="A450" s="11"/>
      <c r="B450" s="11"/>
      <c r="C450" s="2"/>
    </row>
    <row r="451" spans="1:3" ht="20.100000000000001" customHeight="1" x14ac:dyDescent="0.25">
      <c r="A451" s="11"/>
      <c r="B451" s="11"/>
      <c r="C451" s="2"/>
    </row>
    <row r="452" spans="1:3" ht="20.100000000000001" customHeight="1" x14ac:dyDescent="0.25">
      <c r="A452" s="11"/>
      <c r="B452" s="11"/>
      <c r="C452" s="2"/>
    </row>
    <row r="453" spans="1:3" ht="20.100000000000001" customHeight="1" x14ac:dyDescent="0.25">
      <c r="A453" s="11"/>
      <c r="B453" s="11"/>
      <c r="C453" s="2"/>
    </row>
    <row r="454" spans="1:3" ht="20.100000000000001" customHeight="1" x14ac:dyDescent="0.25">
      <c r="A454" s="11"/>
      <c r="B454" s="11"/>
      <c r="C454" s="2"/>
    </row>
    <row r="455" spans="1:3" ht="20.100000000000001" customHeight="1" x14ac:dyDescent="0.25">
      <c r="A455" s="11"/>
      <c r="B455" s="11"/>
      <c r="C455" s="2"/>
    </row>
    <row r="456" spans="1:3" ht="20.100000000000001" customHeight="1" x14ac:dyDescent="0.25">
      <c r="A456" s="11"/>
      <c r="B456" s="11"/>
      <c r="C456" s="2"/>
    </row>
    <row r="457" spans="1:3" ht="20.100000000000001" customHeight="1" x14ac:dyDescent="0.25">
      <c r="A457" s="11"/>
      <c r="B457" s="11"/>
      <c r="C457" s="2"/>
    </row>
    <row r="458" spans="1:3" ht="20.100000000000001" customHeight="1" x14ac:dyDescent="0.25">
      <c r="A458" s="11"/>
      <c r="B458" s="11"/>
      <c r="C458" s="2"/>
    </row>
    <row r="459" spans="1:3" ht="20.100000000000001" customHeight="1" x14ac:dyDescent="0.25">
      <c r="A459" s="11"/>
      <c r="B459" s="11"/>
      <c r="C459" s="2"/>
    </row>
    <row r="460" spans="1:3" ht="20.100000000000001" customHeight="1" x14ac:dyDescent="0.25">
      <c r="B460" s="11"/>
      <c r="C460" s="2"/>
    </row>
    <row r="461" spans="1:3" ht="20.100000000000001" customHeight="1" x14ac:dyDescent="0.25">
      <c r="B461" s="11"/>
      <c r="C461" s="2"/>
    </row>
    <row r="462" spans="1:3" ht="20.100000000000001" customHeight="1" x14ac:dyDescent="0.25">
      <c r="B462" s="11"/>
      <c r="C462" s="2"/>
    </row>
    <row r="463" spans="1:3" ht="20.100000000000001" customHeight="1" x14ac:dyDescent="0.25">
      <c r="B463" s="11"/>
      <c r="C463" s="2"/>
    </row>
    <row r="464" spans="1:3" ht="20.100000000000001" customHeight="1" x14ac:dyDescent="0.25">
      <c r="B464" s="11"/>
      <c r="C464" s="2"/>
    </row>
    <row r="465" spans="2:3" ht="20.100000000000001" customHeight="1" x14ac:dyDescent="0.25">
      <c r="B465" s="11"/>
      <c r="C465" s="2"/>
    </row>
    <row r="466" spans="2:3" ht="20.100000000000001" customHeight="1" x14ac:dyDescent="0.25">
      <c r="B466" s="11"/>
      <c r="C466" s="2"/>
    </row>
    <row r="467" spans="2:3" ht="20.100000000000001" customHeight="1" x14ac:dyDescent="0.25">
      <c r="B467" s="11"/>
      <c r="C467" s="2"/>
    </row>
    <row r="468" spans="2:3" ht="20.100000000000001" customHeight="1" x14ac:dyDescent="0.25">
      <c r="B468" s="11"/>
      <c r="C468" s="2"/>
    </row>
    <row r="469" spans="2:3" ht="20.100000000000001" customHeight="1" x14ac:dyDescent="0.25">
      <c r="B469" s="11"/>
      <c r="C469" s="2"/>
    </row>
    <row r="470" spans="2:3" ht="20.100000000000001" customHeight="1" x14ac:dyDescent="0.25">
      <c r="B470" s="11"/>
      <c r="C470" s="2"/>
    </row>
    <row r="471" spans="2:3" ht="20.100000000000001" customHeight="1" x14ac:dyDescent="0.25">
      <c r="B471" s="11"/>
      <c r="C471" s="2"/>
    </row>
    <row r="472" spans="2:3" ht="20.100000000000001" customHeight="1" x14ac:dyDescent="0.25">
      <c r="B472" s="11"/>
      <c r="C472" s="2"/>
    </row>
    <row r="473" spans="2:3" ht="20.100000000000001" customHeight="1" x14ac:dyDescent="0.25">
      <c r="B473" s="2"/>
      <c r="C473" s="2"/>
    </row>
    <row r="474" spans="2:3" ht="20.100000000000001" customHeight="1" x14ac:dyDescent="0.25">
      <c r="B474" s="2"/>
      <c r="C474" s="2"/>
    </row>
    <row r="475" spans="2:3" ht="20.100000000000001" customHeight="1" x14ac:dyDescent="0.25">
      <c r="B475" s="2"/>
      <c r="C475" s="2"/>
    </row>
    <row r="476" spans="2:3" ht="20.100000000000001" customHeight="1" x14ac:dyDescent="0.25">
      <c r="B476" s="2"/>
      <c r="C476" s="2"/>
    </row>
    <row r="477" spans="2:3" ht="20.100000000000001" customHeight="1" x14ac:dyDescent="0.25">
      <c r="B477" s="2"/>
      <c r="C477" s="2"/>
    </row>
    <row r="478" spans="2:3" ht="20.100000000000001" customHeight="1" x14ac:dyDescent="0.25">
      <c r="B478" s="2"/>
      <c r="C478" s="2"/>
    </row>
    <row r="479" spans="2:3" ht="20.100000000000001" customHeight="1" x14ac:dyDescent="0.25">
      <c r="B479" s="2"/>
      <c r="C479" s="2"/>
    </row>
    <row r="480" spans="2:3" ht="20.100000000000001" customHeight="1" x14ac:dyDescent="0.25">
      <c r="B480" s="2"/>
      <c r="C480" s="2"/>
    </row>
    <row r="481" spans="2:3" ht="20.100000000000001" customHeight="1" x14ac:dyDescent="0.25">
      <c r="B481" s="2"/>
      <c r="C481" s="2"/>
    </row>
    <row r="482" spans="2:3" ht="20.100000000000001" customHeight="1" x14ac:dyDescent="0.25">
      <c r="B482" s="2"/>
      <c r="C482" s="2"/>
    </row>
  </sheetData>
  <mergeCells count="27">
    <mergeCell ref="E83:E85"/>
    <mergeCell ref="A1:D1"/>
    <mergeCell ref="A2:C2"/>
    <mergeCell ref="A3:D3"/>
    <mergeCell ref="A4:A6"/>
    <mergeCell ref="B4:B6"/>
    <mergeCell ref="C4:C6"/>
    <mergeCell ref="D4:D6"/>
    <mergeCell ref="E4:E6"/>
    <mergeCell ref="A25:A27"/>
    <mergeCell ref="A106:D106"/>
    <mergeCell ref="A82:D82"/>
    <mergeCell ref="A83:A85"/>
    <mergeCell ref="B83:B85"/>
    <mergeCell ref="C83:C85"/>
    <mergeCell ref="D83:D85"/>
    <mergeCell ref="E133:E135"/>
    <mergeCell ref="A107:A109"/>
    <mergeCell ref="B107:B109"/>
    <mergeCell ref="C107:C109"/>
    <mergeCell ref="D107:D109"/>
    <mergeCell ref="E107:E109"/>
    <mergeCell ref="A132:D132"/>
    <mergeCell ref="A133:A135"/>
    <mergeCell ref="B133:B135"/>
    <mergeCell ref="C133:C135"/>
    <mergeCell ref="D133:D13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opLeftCell="B1" zoomScaleNormal="100" workbookViewId="0">
      <selection activeCell="E68" sqref="E68"/>
    </sheetView>
  </sheetViews>
  <sheetFormatPr defaultRowHeight="13.2" x14ac:dyDescent="0.25"/>
  <cols>
    <col min="1" max="1" width="9.5546875" style="139" hidden="1" customWidth="1"/>
    <col min="2" max="2" width="36.33203125" style="84" customWidth="1"/>
    <col min="3" max="3" width="13.5546875" style="84" customWidth="1"/>
    <col min="4" max="4" width="14" style="84" customWidth="1"/>
    <col min="5" max="5" width="10" style="84" customWidth="1"/>
    <col min="6" max="6" width="10.109375" style="84" customWidth="1"/>
    <col min="7" max="7" width="0.33203125" style="84" hidden="1" customWidth="1"/>
    <col min="8" max="11" width="9.109375" style="84" hidden="1" customWidth="1"/>
    <col min="12" max="12" width="20.6640625" style="39" customWidth="1"/>
    <col min="13" max="13" width="9.6640625" style="40" customWidth="1"/>
    <col min="14" max="14" width="14" style="40" customWidth="1"/>
    <col min="15" max="15" width="12.5546875" style="40" customWidth="1"/>
    <col min="16" max="16" width="11.109375" style="40" customWidth="1"/>
    <col min="17" max="17" width="10.44140625" style="40" customWidth="1"/>
    <col min="18" max="19" width="9.109375" style="41" customWidth="1"/>
    <col min="20" max="256" width="8.88671875" style="84"/>
    <col min="257" max="257" width="0" style="84" hidden="1" customWidth="1"/>
    <col min="258" max="258" width="36.33203125" style="84" customWidth="1"/>
    <col min="259" max="259" width="13.5546875" style="84" customWidth="1"/>
    <col min="260" max="260" width="14" style="84" customWidth="1"/>
    <col min="261" max="261" width="10" style="84" customWidth="1"/>
    <col min="262" max="262" width="10.109375" style="84" customWidth="1"/>
    <col min="263" max="267" width="0" style="84" hidden="1" customWidth="1"/>
    <col min="268" max="268" width="20.6640625" style="84" customWidth="1"/>
    <col min="269" max="269" width="9.6640625" style="84" customWidth="1"/>
    <col min="270" max="270" width="14" style="84" customWidth="1"/>
    <col min="271" max="271" width="12.5546875" style="84" customWidth="1"/>
    <col min="272" max="272" width="11.109375" style="84" customWidth="1"/>
    <col min="273" max="273" width="10.44140625" style="84" customWidth="1"/>
    <col min="274" max="275" width="9.109375" style="84" customWidth="1"/>
    <col min="276" max="512" width="8.88671875" style="84"/>
    <col min="513" max="513" width="0" style="84" hidden="1" customWidth="1"/>
    <col min="514" max="514" width="36.33203125" style="84" customWidth="1"/>
    <col min="515" max="515" width="13.5546875" style="84" customWidth="1"/>
    <col min="516" max="516" width="14" style="84" customWidth="1"/>
    <col min="517" max="517" width="10" style="84" customWidth="1"/>
    <col min="518" max="518" width="10.109375" style="84" customWidth="1"/>
    <col min="519" max="523" width="0" style="84" hidden="1" customWidth="1"/>
    <col min="524" max="524" width="20.6640625" style="84" customWidth="1"/>
    <col min="525" max="525" width="9.6640625" style="84" customWidth="1"/>
    <col min="526" max="526" width="14" style="84" customWidth="1"/>
    <col min="527" max="527" width="12.5546875" style="84" customWidth="1"/>
    <col min="528" max="528" width="11.109375" style="84" customWidth="1"/>
    <col min="529" max="529" width="10.44140625" style="84" customWidth="1"/>
    <col min="530" max="531" width="9.109375" style="84" customWidth="1"/>
    <col min="532" max="768" width="8.88671875" style="84"/>
    <col min="769" max="769" width="0" style="84" hidden="1" customWidth="1"/>
    <col min="770" max="770" width="36.33203125" style="84" customWidth="1"/>
    <col min="771" max="771" width="13.5546875" style="84" customWidth="1"/>
    <col min="772" max="772" width="14" style="84" customWidth="1"/>
    <col min="773" max="773" width="10" style="84" customWidth="1"/>
    <col min="774" max="774" width="10.109375" style="84" customWidth="1"/>
    <col min="775" max="779" width="0" style="84" hidden="1" customWidth="1"/>
    <col min="780" max="780" width="20.6640625" style="84" customWidth="1"/>
    <col min="781" max="781" width="9.6640625" style="84" customWidth="1"/>
    <col min="782" max="782" width="14" style="84" customWidth="1"/>
    <col min="783" max="783" width="12.5546875" style="84" customWidth="1"/>
    <col min="784" max="784" width="11.109375" style="84" customWidth="1"/>
    <col min="785" max="785" width="10.44140625" style="84" customWidth="1"/>
    <col min="786" max="787" width="9.109375" style="84" customWidth="1"/>
    <col min="788" max="1024" width="8.88671875" style="84"/>
    <col min="1025" max="1025" width="0" style="84" hidden="1" customWidth="1"/>
    <col min="1026" max="1026" width="36.33203125" style="84" customWidth="1"/>
    <col min="1027" max="1027" width="13.5546875" style="84" customWidth="1"/>
    <col min="1028" max="1028" width="14" style="84" customWidth="1"/>
    <col min="1029" max="1029" width="10" style="84" customWidth="1"/>
    <col min="1030" max="1030" width="10.109375" style="84" customWidth="1"/>
    <col min="1031" max="1035" width="0" style="84" hidden="1" customWidth="1"/>
    <col min="1036" max="1036" width="20.6640625" style="84" customWidth="1"/>
    <col min="1037" max="1037" width="9.6640625" style="84" customWidth="1"/>
    <col min="1038" max="1038" width="14" style="84" customWidth="1"/>
    <col min="1039" max="1039" width="12.5546875" style="84" customWidth="1"/>
    <col min="1040" max="1040" width="11.109375" style="84" customWidth="1"/>
    <col min="1041" max="1041" width="10.44140625" style="84" customWidth="1"/>
    <col min="1042" max="1043" width="9.109375" style="84" customWidth="1"/>
    <col min="1044" max="1280" width="8.88671875" style="84"/>
    <col min="1281" max="1281" width="0" style="84" hidden="1" customWidth="1"/>
    <col min="1282" max="1282" width="36.33203125" style="84" customWidth="1"/>
    <col min="1283" max="1283" width="13.5546875" style="84" customWidth="1"/>
    <col min="1284" max="1284" width="14" style="84" customWidth="1"/>
    <col min="1285" max="1285" width="10" style="84" customWidth="1"/>
    <col min="1286" max="1286" width="10.109375" style="84" customWidth="1"/>
    <col min="1287" max="1291" width="0" style="84" hidden="1" customWidth="1"/>
    <col min="1292" max="1292" width="20.6640625" style="84" customWidth="1"/>
    <col min="1293" max="1293" width="9.6640625" style="84" customWidth="1"/>
    <col min="1294" max="1294" width="14" style="84" customWidth="1"/>
    <col min="1295" max="1295" width="12.5546875" style="84" customWidth="1"/>
    <col min="1296" max="1296" width="11.109375" style="84" customWidth="1"/>
    <col min="1297" max="1297" width="10.44140625" style="84" customWidth="1"/>
    <col min="1298" max="1299" width="9.109375" style="84" customWidth="1"/>
    <col min="1300" max="1536" width="8.88671875" style="84"/>
    <col min="1537" max="1537" width="0" style="84" hidden="1" customWidth="1"/>
    <col min="1538" max="1538" width="36.33203125" style="84" customWidth="1"/>
    <col min="1539" max="1539" width="13.5546875" style="84" customWidth="1"/>
    <col min="1540" max="1540" width="14" style="84" customWidth="1"/>
    <col min="1541" max="1541" width="10" style="84" customWidth="1"/>
    <col min="1542" max="1542" width="10.109375" style="84" customWidth="1"/>
    <col min="1543" max="1547" width="0" style="84" hidden="1" customWidth="1"/>
    <col min="1548" max="1548" width="20.6640625" style="84" customWidth="1"/>
    <col min="1549" max="1549" width="9.6640625" style="84" customWidth="1"/>
    <col min="1550" max="1550" width="14" style="84" customWidth="1"/>
    <col min="1551" max="1551" width="12.5546875" style="84" customWidth="1"/>
    <col min="1552" max="1552" width="11.109375" style="84" customWidth="1"/>
    <col min="1553" max="1553" width="10.44140625" style="84" customWidth="1"/>
    <col min="1554" max="1555" width="9.109375" style="84" customWidth="1"/>
    <col min="1556" max="1792" width="8.88671875" style="84"/>
    <col min="1793" max="1793" width="0" style="84" hidden="1" customWidth="1"/>
    <col min="1794" max="1794" width="36.33203125" style="84" customWidth="1"/>
    <col min="1795" max="1795" width="13.5546875" style="84" customWidth="1"/>
    <col min="1796" max="1796" width="14" style="84" customWidth="1"/>
    <col min="1797" max="1797" width="10" style="84" customWidth="1"/>
    <col min="1798" max="1798" width="10.109375" style="84" customWidth="1"/>
    <col min="1799" max="1803" width="0" style="84" hidden="1" customWidth="1"/>
    <col min="1804" max="1804" width="20.6640625" style="84" customWidth="1"/>
    <col min="1805" max="1805" width="9.6640625" style="84" customWidth="1"/>
    <col min="1806" max="1806" width="14" style="84" customWidth="1"/>
    <col min="1807" max="1807" width="12.5546875" style="84" customWidth="1"/>
    <col min="1808" max="1808" width="11.109375" style="84" customWidth="1"/>
    <col min="1809" max="1809" width="10.44140625" style="84" customWidth="1"/>
    <col min="1810" max="1811" width="9.109375" style="84" customWidth="1"/>
    <col min="1812" max="2048" width="8.88671875" style="84"/>
    <col min="2049" max="2049" width="0" style="84" hidden="1" customWidth="1"/>
    <col min="2050" max="2050" width="36.33203125" style="84" customWidth="1"/>
    <col min="2051" max="2051" width="13.5546875" style="84" customWidth="1"/>
    <col min="2052" max="2052" width="14" style="84" customWidth="1"/>
    <col min="2053" max="2053" width="10" style="84" customWidth="1"/>
    <col min="2054" max="2054" width="10.109375" style="84" customWidth="1"/>
    <col min="2055" max="2059" width="0" style="84" hidden="1" customWidth="1"/>
    <col min="2060" max="2060" width="20.6640625" style="84" customWidth="1"/>
    <col min="2061" max="2061" width="9.6640625" style="84" customWidth="1"/>
    <col min="2062" max="2062" width="14" style="84" customWidth="1"/>
    <col min="2063" max="2063" width="12.5546875" style="84" customWidth="1"/>
    <col min="2064" max="2064" width="11.109375" style="84" customWidth="1"/>
    <col min="2065" max="2065" width="10.44140625" style="84" customWidth="1"/>
    <col min="2066" max="2067" width="9.109375" style="84" customWidth="1"/>
    <col min="2068" max="2304" width="8.88671875" style="84"/>
    <col min="2305" max="2305" width="0" style="84" hidden="1" customWidth="1"/>
    <col min="2306" max="2306" width="36.33203125" style="84" customWidth="1"/>
    <col min="2307" max="2307" width="13.5546875" style="84" customWidth="1"/>
    <col min="2308" max="2308" width="14" style="84" customWidth="1"/>
    <col min="2309" max="2309" width="10" style="84" customWidth="1"/>
    <col min="2310" max="2310" width="10.109375" style="84" customWidth="1"/>
    <col min="2311" max="2315" width="0" style="84" hidden="1" customWidth="1"/>
    <col min="2316" max="2316" width="20.6640625" style="84" customWidth="1"/>
    <col min="2317" max="2317" width="9.6640625" style="84" customWidth="1"/>
    <col min="2318" max="2318" width="14" style="84" customWidth="1"/>
    <col min="2319" max="2319" width="12.5546875" style="84" customWidth="1"/>
    <col min="2320" max="2320" width="11.109375" style="84" customWidth="1"/>
    <col min="2321" max="2321" width="10.44140625" style="84" customWidth="1"/>
    <col min="2322" max="2323" width="9.109375" style="84" customWidth="1"/>
    <col min="2324" max="2560" width="8.88671875" style="84"/>
    <col min="2561" max="2561" width="0" style="84" hidden="1" customWidth="1"/>
    <col min="2562" max="2562" width="36.33203125" style="84" customWidth="1"/>
    <col min="2563" max="2563" width="13.5546875" style="84" customWidth="1"/>
    <col min="2564" max="2564" width="14" style="84" customWidth="1"/>
    <col min="2565" max="2565" width="10" style="84" customWidth="1"/>
    <col min="2566" max="2566" width="10.109375" style="84" customWidth="1"/>
    <col min="2567" max="2571" width="0" style="84" hidden="1" customWidth="1"/>
    <col min="2572" max="2572" width="20.6640625" style="84" customWidth="1"/>
    <col min="2573" max="2573" width="9.6640625" style="84" customWidth="1"/>
    <col min="2574" max="2574" width="14" style="84" customWidth="1"/>
    <col min="2575" max="2575" width="12.5546875" style="84" customWidth="1"/>
    <col min="2576" max="2576" width="11.109375" style="84" customWidth="1"/>
    <col min="2577" max="2577" width="10.44140625" style="84" customWidth="1"/>
    <col min="2578" max="2579" width="9.109375" style="84" customWidth="1"/>
    <col min="2580" max="2816" width="8.88671875" style="84"/>
    <col min="2817" max="2817" width="0" style="84" hidden="1" customWidth="1"/>
    <col min="2818" max="2818" width="36.33203125" style="84" customWidth="1"/>
    <col min="2819" max="2819" width="13.5546875" style="84" customWidth="1"/>
    <col min="2820" max="2820" width="14" style="84" customWidth="1"/>
    <col min="2821" max="2821" width="10" style="84" customWidth="1"/>
    <col min="2822" max="2822" width="10.109375" style="84" customWidth="1"/>
    <col min="2823" max="2827" width="0" style="84" hidden="1" customWidth="1"/>
    <col min="2828" max="2828" width="20.6640625" style="84" customWidth="1"/>
    <col min="2829" max="2829" width="9.6640625" style="84" customWidth="1"/>
    <col min="2830" max="2830" width="14" style="84" customWidth="1"/>
    <col min="2831" max="2831" width="12.5546875" style="84" customWidth="1"/>
    <col min="2832" max="2832" width="11.109375" style="84" customWidth="1"/>
    <col min="2833" max="2833" width="10.44140625" style="84" customWidth="1"/>
    <col min="2834" max="2835" width="9.109375" style="84" customWidth="1"/>
    <col min="2836" max="3072" width="8.88671875" style="84"/>
    <col min="3073" max="3073" width="0" style="84" hidden="1" customWidth="1"/>
    <col min="3074" max="3074" width="36.33203125" style="84" customWidth="1"/>
    <col min="3075" max="3075" width="13.5546875" style="84" customWidth="1"/>
    <col min="3076" max="3076" width="14" style="84" customWidth="1"/>
    <col min="3077" max="3077" width="10" style="84" customWidth="1"/>
    <col min="3078" max="3078" width="10.109375" style="84" customWidth="1"/>
    <col min="3079" max="3083" width="0" style="84" hidden="1" customWidth="1"/>
    <col min="3084" max="3084" width="20.6640625" style="84" customWidth="1"/>
    <col min="3085" max="3085" width="9.6640625" style="84" customWidth="1"/>
    <col min="3086" max="3086" width="14" style="84" customWidth="1"/>
    <col min="3087" max="3087" width="12.5546875" style="84" customWidth="1"/>
    <col min="3088" max="3088" width="11.109375" style="84" customWidth="1"/>
    <col min="3089" max="3089" width="10.44140625" style="84" customWidth="1"/>
    <col min="3090" max="3091" width="9.109375" style="84" customWidth="1"/>
    <col min="3092" max="3328" width="8.88671875" style="84"/>
    <col min="3329" max="3329" width="0" style="84" hidden="1" customWidth="1"/>
    <col min="3330" max="3330" width="36.33203125" style="84" customWidth="1"/>
    <col min="3331" max="3331" width="13.5546875" style="84" customWidth="1"/>
    <col min="3332" max="3332" width="14" style="84" customWidth="1"/>
    <col min="3333" max="3333" width="10" style="84" customWidth="1"/>
    <col min="3334" max="3334" width="10.109375" style="84" customWidth="1"/>
    <col min="3335" max="3339" width="0" style="84" hidden="1" customWidth="1"/>
    <col min="3340" max="3340" width="20.6640625" style="84" customWidth="1"/>
    <col min="3341" max="3341" width="9.6640625" style="84" customWidth="1"/>
    <col min="3342" max="3342" width="14" style="84" customWidth="1"/>
    <col min="3343" max="3343" width="12.5546875" style="84" customWidth="1"/>
    <col min="3344" max="3344" width="11.109375" style="84" customWidth="1"/>
    <col min="3345" max="3345" width="10.44140625" style="84" customWidth="1"/>
    <col min="3346" max="3347" width="9.109375" style="84" customWidth="1"/>
    <col min="3348" max="3584" width="8.88671875" style="84"/>
    <col min="3585" max="3585" width="0" style="84" hidden="1" customWidth="1"/>
    <col min="3586" max="3586" width="36.33203125" style="84" customWidth="1"/>
    <col min="3587" max="3587" width="13.5546875" style="84" customWidth="1"/>
    <col min="3588" max="3588" width="14" style="84" customWidth="1"/>
    <col min="3589" max="3589" width="10" style="84" customWidth="1"/>
    <col min="3590" max="3590" width="10.109375" style="84" customWidth="1"/>
    <col min="3591" max="3595" width="0" style="84" hidden="1" customWidth="1"/>
    <col min="3596" max="3596" width="20.6640625" style="84" customWidth="1"/>
    <col min="3597" max="3597" width="9.6640625" style="84" customWidth="1"/>
    <col min="3598" max="3598" width="14" style="84" customWidth="1"/>
    <col min="3599" max="3599" width="12.5546875" style="84" customWidth="1"/>
    <col min="3600" max="3600" width="11.109375" style="84" customWidth="1"/>
    <col min="3601" max="3601" width="10.44140625" style="84" customWidth="1"/>
    <col min="3602" max="3603" width="9.109375" style="84" customWidth="1"/>
    <col min="3604" max="3840" width="8.88671875" style="84"/>
    <col min="3841" max="3841" width="0" style="84" hidden="1" customWidth="1"/>
    <col min="3842" max="3842" width="36.33203125" style="84" customWidth="1"/>
    <col min="3843" max="3843" width="13.5546875" style="84" customWidth="1"/>
    <col min="3844" max="3844" width="14" style="84" customWidth="1"/>
    <col min="3845" max="3845" width="10" style="84" customWidth="1"/>
    <col min="3846" max="3846" width="10.109375" style="84" customWidth="1"/>
    <col min="3847" max="3851" width="0" style="84" hidden="1" customWidth="1"/>
    <col min="3852" max="3852" width="20.6640625" style="84" customWidth="1"/>
    <col min="3853" max="3853" width="9.6640625" style="84" customWidth="1"/>
    <col min="3854" max="3854" width="14" style="84" customWidth="1"/>
    <col min="3855" max="3855" width="12.5546875" style="84" customWidth="1"/>
    <col min="3856" max="3856" width="11.109375" style="84" customWidth="1"/>
    <col min="3857" max="3857" width="10.44140625" style="84" customWidth="1"/>
    <col min="3858" max="3859" width="9.109375" style="84" customWidth="1"/>
    <col min="3860" max="4096" width="8.88671875" style="84"/>
    <col min="4097" max="4097" width="0" style="84" hidden="1" customWidth="1"/>
    <col min="4098" max="4098" width="36.33203125" style="84" customWidth="1"/>
    <col min="4099" max="4099" width="13.5546875" style="84" customWidth="1"/>
    <col min="4100" max="4100" width="14" style="84" customWidth="1"/>
    <col min="4101" max="4101" width="10" style="84" customWidth="1"/>
    <col min="4102" max="4102" width="10.109375" style="84" customWidth="1"/>
    <col min="4103" max="4107" width="0" style="84" hidden="1" customWidth="1"/>
    <col min="4108" max="4108" width="20.6640625" style="84" customWidth="1"/>
    <col min="4109" max="4109" width="9.6640625" style="84" customWidth="1"/>
    <col min="4110" max="4110" width="14" style="84" customWidth="1"/>
    <col min="4111" max="4111" width="12.5546875" style="84" customWidth="1"/>
    <col min="4112" max="4112" width="11.109375" style="84" customWidth="1"/>
    <col min="4113" max="4113" width="10.44140625" style="84" customWidth="1"/>
    <col min="4114" max="4115" width="9.109375" style="84" customWidth="1"/>
    <col min="4116" max="4352" width="8.88671875" style="84"/>
    <col min="4353" max="4353" width="0" style="84" hidden="1" customWidth="1"/>
    <col min="4354" max="4354" width="36.33203125" style="84" customWidth="1"/>
    <col min="4355" max="4355" width="13.5546875" style="84" customWidth="1"/>
    <col min="4356" max="4356" width="14" style="84" customWidth="1"/>
    <col min="4357" max="4357" width="10" style="84" customWidth="1"/>
    <col min="4358" max="4358" width="10.109375" style="84" customWidth="1"/>
    <col min="4359" max="4363" width="0" style="84" hidden="1" customWidth="1"/>
    <col min="4364" max="4364" width="20.6640625" style="84" customWidth="1"/>
    <col min="4365" max="4365" width="9.6640625" style="84" customWidth="1"/>
    <col min="4366" max="4366" width="14" style="84" customWidth="1"/>
    <col min="4367" max="4367" width="12.5546875" style="84" customWidth="1"/>
    <col min="4368" max="4368" width="11.109375" style="84" customWidth="1"/>
    <col min="4369" max="4369" width="10.44140625" style="84" customWidth="1"/>
    <col min="4370" max="4371" width="9.109375" style="84" customWidth="1"/>
    <col min="4372" max="4608" width="8.88671875" style="84"/>
    <col min="4609" max="4609" width="0" style="84" hidden="1" customWidth="1"/>
    <col min="4610" max="4610" width="36.33203125" style="84" customWidth="1"/>
    <col min="4611" max="4611" width="13.5546875" style="84" customWidth="1"/>
    <col min="4612" max="4612" width="14" style="84" customWidth="1"/>
    <col min="4613" max="4613" width="10" style="84" customWidth="1"/>
    <col min="4614" max="4614" width="10.109375" style="84" customWidth="1"/>
    <col min="4615" max="4619" width="0" style="84" hidden="1" customWidth="1"/>
    <col min="4620" max="4620" width="20.6640625" style="84" customWidth="1"/>
    <col min="4621" max="4621" width="9.6640625" style="84" customWidth="1"/>
    <col min="4622" max="4622" width="14" style="84" customWidth="1"/>
    <col min="4623" max="4623" width="12.5546875" style="84" customWidth="1"/>
    <col min="4624" max="4624" width="11.109375" style="84" customWidth="1"/>
    <col min="4625" max="4625" width="10.44140625" style="84" customWidth="1"/>
    <col min="4626" max="4627" width="9.109375" style="84" customWidth="1"/>
    <col min="4628" max="4864" width="8.88671875" style="84"/>
    <col min="4865" max="4865" width="0" style="84" hidden="1" customWidth="1"/>
    <col min="4866" max="4866" width="36.33203125" style="84" customWidth="1"/>
    <col min="4867" max="4867" width="13.5546875" style="84" customWidth="1"/>
    <col min="4868" max="4868" width="14" style="84" customWidth="1"/>
    <col min="4869" max="4869" width="10" style="84" customWidth="1"/>
    <col min="4870" max="4870" width="10.109375" style="84" customWidth="1"/>
    <col min="4871" max="4875" width="0" style="84" hidden="1" customWidth="1"/>
    <col min="4876" max="4876" width="20.6640625" style="84" customWidth="1"/>
    <col min="4877" max="4877" width="9.6640625" style="84" customWidth="1"/>
    <col min="4878" max="4878" width="14" style="84" customWidth="1"/>
    <col min="4879" max="4879" width="12.5546875" style="84" customWidth="1"/>
    <col min="4880" max="4880" width="11.109375" style="84" customWidth="1"/>
    <col min="4881" max="4881" width="10.44140625" style="84" customWidth="1"/>
    <col min="4882" max="4883" width="9.109375" style="84" customWidth="1"/>
    <col min="4884" max="5120" width="8.88671875" style="84"/>
    <col min="5121" max="5121" width="0" style="84" hidden="1" customWidth="1"/>
    <col min="5122" max="5122" width="36.33203125" style="84" customWidth="1"/>
    <col min="5123" max="5123" width="13.5546875" style="84" customWidth="1"/>
    <col min="5124" max="5124" width="14" style="84" customWidth="1"/>
    <col min="5125" max="5125" width="10" style="84" customWidth="1"/>
    <col min="5126" max="5126" width="10.109375" style="84" customWidth="1"/>
    <col min="5127" max="5131" width="0" style="84" hidden="1" customWidth="1"/>
    <col min="5132" max="5132" width="20.6640625" style="84" customWidth="1"/>
    <col min="5133" max="5133" width="9.6640625" style="84" customWidth="1"/>
    <col min="5134" max="5134" width="14" style="84" customWidth="1"/>
    <col min="5135" max="5135" width="12.5546875" style="84" customWidth="1"/>
    <col min="5136" max="5136" width="11.109375" style="84" customWidth="1"/>
    <col min="5137" max="5137" width="10.44140625" style="84" customWidth="1"/>
    <col min="5138" max="5139" width="9.109375" style="84" customWidth="1"/>
    <col min="5140" max="5376" width="8.88671875" style="84"/>
    <col min="5377" max="5377" width="0" style="84" hidden="1" customWidth="1"/>
    <col min="5378" max="5378" width="36.33203125" style="84" customWidth="1"/>
    <col min="5379" max="5379" width="13.5546875" style="84" customWidth="1"/>
    <col min="5380" max="5380" width="14" style="84" customWidth="1"/>
    <col min="5381" max="5381" width="10" style="84" customWidth="1"/>
    <col min="5382" max="5382" width="10.109375" style="84" customWidth="1"/>
    <col min="5383" max="5387" width="0" style="84" hidden="1" customWidth="1"/>
    <col min="5388" max="5388" width="20.6640625" style="84" customWidth="1"/>
    <col min="5389" max="5389" width="9.6640625" style="84" customWidth="1"/>
    <col min="5390" max="5390" width="14" style="84" customWidth="1"/>
    <col min="5391" max="5391" width="12.5546875" style="84" customWidth="1"/>
    <col min="5392" max="5392" width="11.109375" style="84" customWidth="1"/>
    <col min="5393" max="5393" width="10.44140625" style="84" customWidth="1"/>
    <col min="5394" max="5395" width="9.109375" style="84" customWidth="1"/>
    <col min="5396" max="5632" width="8.88671875" style="84"/>
    <col min="5633" max="5633" width="0" style="84" hidden="1" customWidth="1"/>
    <col min="5634" max="5634" width="36.33203125" style="84" customWidth="1"/>
    <col min="5635" max="5635" width="13.5546875" style="84" customWidth="1"/>
    <col min="5636" max="5636" width="14" style="84" customWidth="1"/>
    <col min="5637" max="5637" width="10" style="84" customWidth="1"/>
    <col min="5638" max="5638" width="10.109375" style="84" customWidth="1"/>
    <col min="5639" max="5643" width="0" style="84" hidden="1" customWidth="1"/>
    <col min="5644" max="5644" width="20.6640625" style="84" customWidth="1"/>
    <col min="5645" max="5645" width="9.6640625" style="84" customWidth="1"/>
    <col min="5646" max="5646" width="14" style="84" customWidth="1"/>
    <col min="5647" max="5647" width="12.5546875" style="84" customWidth="1"/>
    <col min="5648" max="5648" width="11.109375" style="84" customWidth="1"/>
    <col min="5649" max="5649" width="10.44140625" style="84" customWidth="1"/>
    <col min="5650" max="5651" width="9.109375" style="84" customWidth="1"/>
    <col min="5652" max="5888" width="8.88671875" style="84"/>
    <col min="5889" max="5889" width="0" style="84" hidden="1" customWidth="1"/>
    <col min="5890" max="5890" width="36.33203125" style="84" customWidth="1"/>
    <col min="5891" max="5891" width="13.5546875" style="84" customWidth="1"/>
    <col min="5892" max="5892" width="14" style="84" customWidth="1"/>
    <col min="5893" max="5893" width="10" style="84" customWidth="1"/>
    <col min="5894" max="5894" width="10.109375" style="84" customWidth="1"/>
    <col min="5895" max="5899" width="0" style="84" hidden="1" customWidth="1"/>
    <col min="5900" max="5900" width="20.6640625" style="84" customWidth="1"/>
    <col min="5901" max="5901" width="9.6640625" style="84" customWidth="1"/>
    <col min="5902" max="5902" width="14" style="84" customWidth="1"/>
    <col min="5903" max="5903" width="12.5546875" style="84" customWidth="1"/>
    <col min="5904" max="5904" width="11.109375" style="84" customWidth="1"/>
    <col min="5905" max="5905" width="10.44140625" style="84" customWidth="1"/>
    <col min="5906" max="5907" width="9.109375" style="84" customWidth="1"/>
    <col min="5908" max="6144" width="8.88671875" style="84"/>
    <col min="6145" max="6145" width="0" style="84" hidden="1" customWidth="1"/>
    <col min="6146" max="6146" width="36.33203125" style="84" customWidth="1"/>
    <col min="6147" max="6147" width="13.5546875" style="84" customWidth="1"/>
    <col min="6148" max="6148" width="14" style="84" customWidth="1"/>
    <col min="6149" max="6149" width="10" style="84" customWidth="1"/>
    <col min="6150" max="6150" width="10.109375" style="84" customWidth="1"/>
    <col min="6151" max="6155" width="0" style="84" hidden="1" customWidth="1"/>
    <col min="6156" max="6156" width="20.6640625" style="84" customWidth="1"/>
    <col min="6157" max="6157" width="9.6640625" style="84" customWidth="1"/>
    <col min="6158" max="6158" width="14" style="84" customWidth="1"/>
    <col min="6159" max="6159" width="12.5546875" style="84" customWidth="1"/>
    <col min="6160" max="6160" width="11.109375" style="84" customWidth="1"/>
    <col min="6161" max="6161" width="10.44140625" style="84" customWidth="1"/>
    <col min="6162" max="6163" width="9.109375" style="84" customWidth="1"/>
    <col min="6164" max="6400" width="8.88671875" style="84"/>
    <col min="6401" max="6401" width="0" style="84" hidden="1" customWidth="1"/>
    <col min="6402" max="6402" width="36.33203125" style="84" customWidth="1"/>
    <col min="6403" max="6403" width="13.5546875" style="84" customWidth="1"/>
    <col min="6404" max="6404" width="14" style="84" customWidth="1"/>
    <col min="6405" max="6405" width="10" style="84" customWidth="1"/>
    <col min="6406" max="6406" width="10.109375" style="84" customWidth="1"/>
    <col min="6407" max="6411" width="0" style="84" hidden="1" customWidth="1"/>
    <col min="6412" max="6412" width="20.6640625" style="84" customWidth="1"/>
    <col min="6413" max="6413" width="9.6640625" style="84" customWidth="1"/>
    <col min="6414" max="6414" width="14" style="84" customWidth="1"/>
    <col min="6415" max="6415" width="12.5546875" style="84" customWidth="1"/>
    <col min="6416" max="6416" width="11.109375" style="84" customWidth="1"/>
    <col min="6417" max="6417" width="10.44140625" style="84" customWidth="1"/>
    <col min="6418" max="6419" width="9.109375" style="84" customWidth="1"/>
    <col min="6420" max="6656" width="8.88671875" style="84"/>
    <col min="6657" max="6657" width="0" style="84" hidden="1" customWidth="1"/>
    <col min="6658" max="6658" width="36.33203125" style="84" customWidth="1"/>
    <col min="6659" max="6659" width="13.5546875" style="84" customWidth="1"/>
    <col min="6660" max="6660" width="14" style="84" customWidth="1"/>
    <col min="6661" max="6661" width="10" style="84" customWidth="1"/>
    <col min="6662" max="6662" width="10.109375" style="84" customWidth="1"/>
    <col min="6663" max="6667" width="0" style="84" hidden="1" customWidth="1"/>
    <col min="6668" max="6668" width="20.6640625" style="84" customWidth="1"/>
    <col min="6669" max="6669" width="9.6640625" style="84" customWidth="1"/>
    <col min="6670" max="6670" width="14" style="84" customWidth="1"/>
    <col min="6671" max="6671" width="12.5546875" style="84" customWidth="1"/>
    <col min="6672" max="6672" width="11.109375" style="84" customWidth="1"/>
    <col min="6673" max="6673" width="10.44140625" style="84" customWidth="1"/>
    <col min="6674" max="6675" width="9.109375" style="84" customWidth="1"/>
    <col min="6676" max="6912" width="8.88671875" style="84"/>
    <col min="6913" max="6913" width="0" style="84" hidden="1" customWidth="1"/>
    <col min="6914" max="6914" width="36.33203125" style="84" customWidth="1"/>
    <col min="6915" max="6915" width="13.5546875" style="84" customWidth="1"/>
    <col min="6916" max="6916" width="14" style="84" customWidth="1"/>
    <col min="6917" max="6917" width="10" style="84" customWidth="1"/>
    <col min="6918" max="6918" width="10.109375" style="84" customWidth="1"/>
    <col min="6919" max="6923" width="0" style="84" hidden="1" customWidth="1"/>
    <col min="6924" max="6924" width="20.6640625" style="84" customWidth="1"/>
    <col min="6925" max="6925" width="9.6640625" style="84" customWidth="1"/>
    <col min="6926" max="6926" width="14" style="84" customWidth="1"/>
    <col min="6927" max="6927" width="12.5546875" style="84" customWidth="1"/>
    <col min="6928" max="6928" width="11.109375" style="84" customWidth="1"/>
    <col min="6929" max="6929" width="10.44140625" style="84" customWidth="1"/>
    <col min="6930" max="6931" width="9.109375" style="84" customWidth="1"/>
    <col min="6932" max="7168" width="8.88671875" style="84"/>
    <col min="7169" max="7169" width="0" style="84" hidden="1" customWidth="1"/>
    <col min="7170" max="7170" width="36.33203125" style="84" customWidth="1"/>
    <col min="7171" max="7171" width="13.5546875" style="84" customWidth="1"/>
    <col min="7172" max="7172" width="14" style="84" customWidth="1"/>
    <col min="7173" max="7173" width="10" style="84" customWidth="1"/>
    <col min="7174" max="7174" width="10.109375" style="84" customWidth="1"/>
    <col min="7175" max="7179" width="0" style="84" hidden="1" customWidth="1"/>
    <col min="7180" max="7180" width="20.6640625" style="84" customWidth="1"/>
    <col min="7181" max="7181" width="9.6640625" style="84" customWidth="1"/>
    <col min="7182" max="7182" width="14" style="84" customWidth="1"/>
    <col min="7183" max="7183" width="12.5546875" style="84" customWidth="1"/>
    <col min="7184" max="7184" width="11.109375" style="84" customWidth="1"/>
    <col min="7185" max="7185" width="10.44140625" style="84" customWidth="1"/>
    <col min="7186" max="7187" width="9.109375" style="84" customWidth="1"/>
    <col min="7188" max="7424" width="8.88671875" style="84"/>
    <col min="7425" max="7425" width="0" style="84" hidden="1" customWidth="1"/>
    <col min="7426" max="7426" width="36.33203125" style="84" customWidth="1"/>
    <col min="7427" max="7427" width="13.5546875" style="84" customWidth="1"/>
    <col min="7428" max="7428" width="14" style="84" customWidth="1"/>
    <col min="7429" max="7429" width="10" style="84" customWidth="1"/>
    <col min="7430" max="7430" width="10.109375" style="84" customWidth="1"/>
    <col min="7431" max="7435" width="0" style="84" hidden="1" customWidth="1"/>
    <col min="7436" max="7436" width="20.6640625" style="84" customWidth="1"/>
    <col min="7437" max="7437" width="9.6640625" style="84" customWidth="1"/>
    <col min="7438" max="7438" width="14" style="84" customWidth="1"/>
    <col min="7439" max="7439" width="12.5546875" style="84" customWidth="1"/>
    <col min="7440" max="7440" width="11.109375" style="84" customWidth="1"/>
    <col min="7441" max="7441" width="10.44140625" style="84" customWidth="1"/>
    <col min="7442" max="7443" width="9.109375" style="84" customWidth="1"/>
    <col min="7444" max="7680" width="8.88671875" style="84"/>
    <col min="7681" max="7681" width="0" style="84" hidden="1" customWidth="1"/>
    <col min="7682" max="7682" width="36.33203125" style="84" customWidth="1"/>
    <col min="7683" max="7683" width="13.5546875" style="84" customWidth="1"/>
    <col min="7684" max="7684" width="14" style="84" customWidth="1"/>
    <col min="7685" max="7685" width="10" style="84" customWidth="1"/>
    <col min="7686" max="7686" width="10.109375" style="84" customWidth="1"/>
    <col min="7687" max="7691" width="0" style="84" hidden="1" customWidth="1"/>
    <col min="7692" max="7692" width="20.6640625" style="84" customWidth="1"/>
    <col min="7693" max="7693" width="9.6640625" style="84" customWidth="1"/>
    <col min="7694" max="7694" width="14" style="84" customWidth="1"/>
    <col min="7695" max="7695" width="12.5546875" style="84" customWidth="1"/>
    <col min="7696" max="7696" width="11.109375" style="84" customWidth="1"/>
    <col min="7697" max="7697" width="10.44140625" style="84" customWidth="1"/>
    <col min="7698" max="7699" width="9.109375" style="84" customWidth="1"/>
    <col min="7700" max="7936" width="8.88671875" style="84"/>
    <col min="7937" max="7937" width="0" style="84" hidden="1" customWidth="1"/>
    <col min="7938" max="7938" width="36.33203125" style="84" customWidth="1"/>
    <col min="7939" max="7939" width="13.5546875" style="84" customWidth="1"/>
    <col min="7940" max="7940" width="14" style="84" customWidth="1"/>
    <col min="7941" max="7941" width="10" style="84" customWidth="1"/>
    <col min="7942" max="7942" width="10.109375" style="84" customWidth="1"/>
    <col min="7943" max="7947" width="0" style="84" hidden="1" customWidth="1"/>
    <col min="7948" max="7948" width="20.6640625" style="84" customWidth="1"/>
    <col min="7949" max="7949" width="9.6640625" style="84" customWidth="1"/>
    <col min="7950" max="7950" width="14" style="84" customWidth="1"/>
    <col min="7951" max="7951" width="12.5546875" style="84" customWidth="1"/>
    <col min="7952" max="7952" width="11.109375" style="84" customWidth="1"/>
    <col min="7953" max="7953" width="10.44140625" style="84" customWidth="1"/>
    <col min="7954" max="7955" width="9.109375" style="84" customWidth="1"/>
    <col min="7956" max="8192" width="8.88671875" style="84"/>
    <col min="8193" max="8193" width="0" style="84" hidden="1" customWidth="1"/>
    <col min="8194" max="8194" width="36.33203125" style="84" customWidth="1"/>
    <col min="8195" max="8195" width="13.5546875" style="84" customWidth="1"/>
    <col min="8196" max="8196" width="14" style="84" customWidth="1"/>
    <col min="8197" max="8197" width="10" style="84" customWidth="1"/>
    <col min="8198" max="8198" width="10.109375" style="84" customWidth="1"/>
    <col min="8199" max="8203" width="0" style="84" hidden="1" customWidth="1"/>
    <col min="8204" max="8204" width="20.6640625" style="84" customWidth="1"/>
    <col min="8205" max="8205" width="9.6640625" style="84" customWidth="1"/>
    <col min="8206" max="8206" width="14" style="84" customWidth="1"/>
    <col min="8207" max="8207" width="12.5546875" style="84" customWidth="1"/>
    <col min="8208" max="8208" width="11.109375" style="84" customWidth="1"/>
    <col min="8209" max="8209" width="10.44140625" style="84" customWidth="1"/>
    <col min="8210" max="8211" width="9.109375" style="84" customWidth="1"/>
    <col min="8212" max="8448" width="8.88671875" style="84"/>
    <col min="8449" max="8449" width="0" style="84" hidden="1" customWidth="1"/>
    <col min="8450" max="8450" width="36.33203125" style="84" customWidth="1"/>
    <col min="8451" max="8451" width="13.5546875" style="84" customWidth="1"/>
    <col min="8452" max="8452" width="14" style="84" customWidth="1"/>
    <col min="8453" max="8453" width="10" style="84" customWidth="1"/>
    <col min="8454" max="8454" width="10.109375" style="84" customWidth="1"/>
    <col min="8455" max="8459" width="0" style="84" hidden="1" customWidth="1"/>
    <col min="8460" max="8460" width="20.6640625" style="84" customWidth="1"/>
    <col min="8461" max="8461" width="9.6640625" style="84" customWidth="1"/>
    <col min="8462" max="8462" width="14" style="84" customWidth="1"/>
    <col min="8463" max="8463" width="12.5546875" style="84" customWidth="1"/>
    <col min="8464" max="8464" width="11.109375" style="84" customWidth="1"/>
    <col min="8465" max="8465" width="10.44140625" style="84" customWidth="1"/>
    <col min="8466" max="8467" width="9.109375" style="84" customWidth="1"/>
    <col min="8468" max="8704" width="8.88671875" style="84"/>
    <col min="8705" max="8705" width="0" style="84" hidden="1" customWidth="1"/>
    <col min="8706" max="8706" width="36.33203125" style="84" customWidth="1"/>
    <col min="8707" max="8707" width="13.5546875" style="84" customWidth="1"/>
    <col min="8708" max="8708" width="14" style="84" customWidth="1"/>
    <col min="8709" max="8709" width="10" style="84" customWidth="1"/>
    <col min="8710" max="8710" width="10.109375" style="84" customWidth="1"/>
    <col min="8711" max="8715" width="0" style="84" hidden="1" customWidth="1"/>
    <col min="8716" max="8716" width="20.6640625" style="84" customWidth="1"/>
    <col min="8717" max="8717" width="9.6640625" style="84" customWidth="1"/>
    <col min="8718" max="8718" width="14" style="84" customWidth="1"/>
    <col min="8719" max="8719" width="12.5546875" style="84" customWidth="1"/>
    <col min="8720" max="8720" width="11.109375" style="84" customWidth="1"/>
    <col min="8721" max="8721" width="10.44140625" style="84" customWidth="1"/>
    <col min="8722" max="8723" width="9.109375" style="84" customWidth="1"/>
    <col min="8724" max="8960" width="8.88671875" style="84"/>
    <col min="8961" max="8961" width="0" style="84" hidden="1" customWidth="1"/>
    <col min="8962" max="8962" width="36.33203125" style="84" customWidth="1"/>
    <col min="8963" max="8963" width="13.5546875" style="84" customWidth="1"/>
    <col min="8964" max="8964" width="14" style="84" customWidth="1"/>
    <col min="8965" max="8965" width="10" style="84" customWidth="1"/>
    <col min="8966" max="8966" width="10.109375" style="84" customWidth="1"/>
    <col min="8967" max="8971" width="0" style="84" hidden="1" customWidth="1"/>
    <col min="8972" max="8972" width="20.6640625" style="84" customWidth="1"/>
    <col min="8973" max="8973" width="9.6640625" style="84" customWidth="1"/>
    <col min="8974" max="8974" width="14" style="84" customWidth="1"/>
    <col min="8975" max="8975" width="12.5546875" style="84" customWidth="1"/>
    <col min="8976" max="8976" width="11.109375" style="84" customWidth="1"/>
    <col min="8977" max="8977" width="10.44140625" style="84" customWidth="1"/>
    <col min="8978" max="8979" width="9.109375" style="84" customWidth="1"/>
    <col min="8980" max="9216" width="8.88671875" style="84"/>
    <col min="9217" max="9217" width="0" style="84" hidden="1" customWidth="1"/>
    <col min="9218" max="9218" width="36.33203125" style="84" customWidth="1"/>
    <col min="9219" max="9219" width="13.5546875" style="84" customWidth="1"/>
    <col min="9220" max="9220" width="14" style="84" customWidth="1"/>
    <col min="9221" max="9221" width="10" style="84" customWidth="1"/>
    <col min="9222" max="9222" width="10.109375" style="84" customWidth="1"/>
    <col min="9223" max="9227" width="0" style="84" hidden="1" customWidth="1"/>
    <col min="9228" max="9228" width="20.6640625" style="84" customWidth="1"/>
    <col min="9229" max="9229" width="9.6640625" style="84" customWidth="1"/>
    <col min="9230" max="9230" width="14" style="84" customWidth="1"/>
    <col min="9231" max="9231" width="12.5546875" style="84" customWidth="1"/>
    <col min="9232" max="9232" width="11.109375" style="84" customWidth="1"/>
    <col min="9233" max="9233" width="10.44140625" style="84" customWidth="1"/>
    <col min="9234" max="9235" width="9.109375" style="84" customWidth="1"/>
    <col min="9236" max="9472" width="8.88671875" style="84"/>
    <col min="9473" max="9473" width="0" style="84" hidden="1" customWidth="1"/>
    <col min="9474" max="9474" width="36.33203125" style="84" customWidth="1"/>
    <col min="9475" max="9475" width="13.5546875" style="84" customWidth="1"/>
    <col min="9476" max="9476" width="14" style="84" customWidth="1"/>
    <col min="9477" max="9477" width="10" style="84" customWidth="1"/>
    <col min="9478" max="9478" width="10.109375" style="84" customWidth="1"/>
    <col min="9479" max="9483" width="0" style="84" hidden="1" customWidth="1"/>
    <col min="9484" max="9484" width="20.6640625" style="84" customWidth="1"/>
    <col min="9485" max="9485" width="9.6640625" style="84" customWidth="1"/>
    <col min="9486" max="9486" width="14" style="84" customWidth="1"/>
    <col min="9487" max="9487" width="12.5546875" style="84" customWidth="1"/>
    <col min="9488" max="9488" width="11.109375" style="84" customWidth="1"/>
    <col min="9489" max="9489" width="10.44140625" style="84" customWidth="1"/>
    <col min="9490" max="9491" width="9.109375" style="84" customWidth="1"/>
    <col min="9492" max="9728" width="8.88671875" style="84"/>
    <col min="9729" max="9729" width="0" style="84" hidden="1" customWidth="1"/>
    <col min="9730" max="9730" width="36.33203125" style="84" customWidth="1"/>
    <col min="9731" max="9731" width="13.5546875" style="84" customWidth="1"/>
    <col min="9732" max="9732" width="14" style="84" customWidth="1"/>
    <col min="9733" max="9733" width="10" style="84" customWidth="1"/>
    <col min="9734" max="9734" width="10.109375" style="84" customWidth="1"/>
    <col min="9735" max="9739" width="0" style="84" hidden="1" customWidth="1"/>
    <col min="9740" max="9740" width="20.6640625" style="84" customWidth="1"/>
    <col min="9741" max="9741" width="9.6640625" style="84" customWidth="1"/>
    <col min="9742" max="9742" width="14" style="84" customWidth="1"/>
    <col min="9743" max="9743" width="12.5546875" style="84" customWidth="1"/>
    <col min="9744" max="9744" width="11.109375" style="84" customWidth="1"/>
    <col min="9745" max="9745" width="10.44140625" style="84" customWidth="1"/>
    <col min="9746" max="9747" width="9.109375" style="84" customWidth="1"/>
    <col min="9748" max="9984" width="8.88671875" style="84"/>
    <col min="9985" max="9985" width="0" style="84" hidden="1" customWidth="1"/>
    <col min="9986" max="9986" width="36.33203125" style="84" customWidth="1"/>
    <col min="9987" max="9987" width="13.5546875" style="84" customWidth="1"/>
    <col min="9988" max="9988" width="14" style="84" customWidth="1"/>
    <col min="9989" max="9989" width="10" style="84" customWidth="1"/>
    <col min="9990" max="9990" width="10.109375" style="84" customWidth="1"/>
    <col min="9991" max="9995" width="0" style="84" hidden="1" customWidth="1"/>
    <col min="9996" max="9996" width="20.6640625" style="84" customWidth="1"/>
    <col min="9997" max="9997" width="9.6640625" style="84" customWidth="1"/>
    <col min="9998" max="9998" width="14" style="84" customWidth="1"/>
    <col min="9999" max="9999" width="12.5546875" style="84" customWidth="1"/>
    <col min="10000" max="10000" width="11.109375" style="84" customWidth="1"/>
    <col min="10001" max="10001" width="10.44140625" style="84" customWidth="1"/>
    <col min="10002" max="10003" width="9.109375" style="84" customWidth="1"/>
    <col min="10004" max="10240" width="8.88671875" style="84"/>
    <col min="10241" max="10241" width="0" style="84" hidden="1" customWidth="1"/>
    <col min="10242" max="10242" width="36.33203125" style="84" customWidth="1"/>
    <col min="10243" max="10243" width="13.5546875" style="84" customWidth="1"/>
    <col min="10244" max="10244" width="14" style="84" customWidth="1"/>
    <col min="10245" max="10245" width="10" style="84" customWidth="1"/>
    <col min="10246" max="10246" width="10.109375" style="84" customWidth="1"/>
    <col min="10247" max="10251" width="0" style="84" hidden="1" customWidth="1"/>
    <col min="10252" max="10252" width="20.6640625" style="84" customWidth="1"/>
    <col min="10253" max="10253" width="9.6640625" style="84" customWidth="1"/>
    <col min="10254" max="10254" width="14" style="84" customWidth="1"/>
    <col min="10255" max="10255" width="12.5546875" style="84" customWidth="1"/>
    <col min="10256" max="10256" width="11.109375" style="84" customWidth="1"/>
    <col min="10257" max="10257" width="10.44140625" style="84" customWidth="1"/>
    <col min="10258" max="10259" width="9.109375" style="84" customWidth="1"/>
    <col min="10260" max="10496" width="8.88671875" style="84"/>
    <col min="10497" max="10497" width="0" style="84" hidden="1" customWidth="1"/>
    <col min="10498" max="10498" width="36.33203125" style="84" customWidth="1"/>
    <col min="10499" max="10499" width="13.5546875" style="84" customWidth="1"/>
    <col min="10500" max="10500" width="14" style="84" customWidth="1"/>
    <col min="10501" max="10501" width="10" style="84" customWidth="1"/>
    <col min="10502" max="10502" width="10.109375" style="84" customWidth="1"/>
    <col min="10503" max="10507" width="0" style="84" hidden="1" customWidth="1"/>
    <col min="10508" max="10508" width="20.6640625" style="84" customWidth="1"/>
    <col min="10509" max="10509" width="9.6640625" style="84" customWidth="1"/>
    <col min="10510" max="10510" width="14" style="84" customWidth="1"/>
    <col min="10511" max="10511" width="12.5546875" style="84" customWidth="1"/>
    <col min="10512" max="10512" width="11.109375" style="84" customWidth="1"/>
    <col min="10513" max="10513" width="10.44140625" style="84" customWidth="1"/>
    <col min="10514" max="10515" width="9.109375" style="84" customWidth="1"/>
    <col min="10516" max="10752" width="8.88671875" style="84"/>
    <col min="10753" max="10753" width="0" style="84" hidden="1" customWidth="1"/>
    <col min="10754" max="10754" width="36.33203125" style="84" customWidth="1"/>
    <col min="10755" max="10755" width="13.5546875" style="84" customWidth="1"/>
    <col min="10756" max="10756" width="14" style="84" customWidth="1"/>
    <col min="10757" max="10757" width="10" style="84" customWidth="1"/>
    <col min="10758" max="10758" width="10.109375" style="84" customWidth="1"/>
    <col min="10759" max="10763" width="0" style="84" hidden="1" customWidth="1"/>
    <col min="10764" max="10764" width="20.6640625" style="84" customWidth="1"/>
    <col min="10765" max="10765" width="9.6640625" style="84" customWidth="1"/>
    <col min="10766" max="10766" width="14" style="84" customWidth="1"/>
    <col min="10767" max="10767" width="12.5546875" style="84" customWidth="1"/>
    <col min="10768" max="10768" width="11.109375" style="84" customWidth="1"/>
    <col min="10769" max="10769" width="10.44140625" style="84" customWidth="1"/>
    <col min="10770" max="10771" width="9.109375" style="84" customWidth="1"/>
    <col min="10772" max="11008" width="8.88671875" style="84"/>
    <col min="11009" max="11009" width="0" style="84" hidden="1" customWidth="1"/>
    <col min="11010" max="11010" width="36.33203125" style="84" customWidth="1"/>
    <col min="11011" max="11011" width="13.5546875" style="84" customWidth="1"/>
    <col min="11012" max="11012" width="14" style="84" customWidth="1"/>
    <col min="11013" max="11013" width="10" style="84" customWidth="1"/>
    <col min="11014" max="11014" width="10.109375" style="84" customWidth="1"/>
    <col min="11015" max="11019" width="0" style="84" hidden="1" customWidth="1"/>
    <col min="11020" max="11020" width="20.6640625" style="84" customWidth="1"/>
    <col min="11021" max="11021" width="9.6640625" style="84" customWidth="1"/>
    <col min="11022" max="11022" width="14" style="84" customWidth="1"/>
    <col min="11023" max="11023" width="12.5546875" style="84" customWidth="1"/>
    <col min="11024" max="11024" width="11.109375" style="84" customWidth="1"/>
    <col min="11025" max="11025" width="10.44140625" style="84" customWidth="1"/>
    <col min="11026" max="11027" width="9.109375" style="84" customWidth="1"/>
    <col min="11028" max="11264" width="8.88671875" style="84"/>
    <col min="11265" max="11265" width="0" style="84" hidden="1" customWidth="1"/>
    <col min="11266" max="11266" width="36.33203125" style="84" customWidth="1"/>
    <col min="11267" max="11267" width="13.5546875" style="84" customWidth="1"/>
    <col min="11268" max="11268" width="14" style="84" customWidth="1"/>
    <col min="11269" max="11269" width="10" style="84" customWidth="1"/>
    <col min="11270" max="11270" width="10.109375" style="84" customWidth="1"/>
    <col min="11271" max="11275" width="0" style="84" hidden="1" customWidth="1"/>
    <col min="11276" max="11276" width="20.6640625" style="84" customWidth="1"/>
    <col min="11277" max="11277" width="9.6640625" style="84" customWidth="1"/>
    <col min="11278" max="11278" width="14" style="84" customWidth="1"/>
    <col min="11279" max="11279" width="12.5546875" style="84" customWidth="1"/>
    <col min="11280" max="11280" width="11.109375" style="84" customWidth="1"/>
    <col min="11281" max="11281" width="10.44140625" style="84" customWidth="1"/>
    <col min="11282" max="11283" width="9.109375" style="84" customWidth="1"/>
    <col min="11284" max="11520" width="8.88671875" style="84"/>
    <col min="11521" max="11521" width="0" style="84" hidden="1" customWidth="1"/>
    <col min="11522" max="11522" width="36.33203125" style="84" customWidth="1"/>
    <col min="11523" max="11523" width="13.5546875" style="84" customWidth="1"/>
    <col min="11524" max="11524" width="14" style="84" customWidth="1"/>
    <col min="11525" max="11525" width="10" style="84" customWidth="1"/>
    <col min="11526" max="11526" width="10.109375" style="84" customWidth="1"/>
    <col min="11527" max="11531" width="0" style="84" hidden="1" customWidth="1"/>
    <col min="11532" max="11532" width="20.6640625" style="84" customWidth="1"/>
    <col min="11533" max="11533" width="9.6640625" style="84" customWidth="1"/>
    <col min="11534" max="11534" width="14" style="84" customWidth="1"/>
    <col min="11535" max="11535" width="12.5546875" style="84" customWidth="1"/>
    <col min="11536" max="11536" width="11.109375" style="84" customWidth="1"/>
    <col min="11537" max="11537" width="10.44140625" style="84" customWidth="1"/>
    <col min="11538" max="11539" width="9.109375" style="84" customWidth="1"/>
    <col min="11540" max="11776" width="8.88671875" style="84"/>
    <col min="11777" max="11777" width="0" style="84" hidden="1" customWidth="1"/>
    <col min="11778" max="11778" width="36.33203125" style="84" customWidth="1"/>
    <col min="11779" max="11779" width="13.5546875" style="84" customWidth="1"/>
    <col min="11780" max="11780" width="14" style="84" customWidth="1"/>
    <col min="11781" max="11781" width="10" style="84" customWidth="1"/>
    <col min="11782" max="11782" width="10.109375" style="84" customWidth="1"/>
    <col min="11783" max="11787" width="0" style="84" hidden="1" customWidth="1"/>
    <col min="11788" max="11788" width="20.6640625" style="84" customWidth="1"/>
    <col min="11789" max="11789" width="9.6640625" style="84" customWidth="1"/>
    <col min="11790" max="11790" width="14" style="84" customWidth="1"/>
    <col min="11791" max="11791" width="12.5546875" style="84" customWidth="1"/>
    <col min="11792" max="11792" width="11.109375" style="84" customWidth="1"/>
    <col min="11793" max="11793" width="10.44140625" style="84" customWidth="1"/>
    <col min="11794" max="11795" width="9.109375" style="84" customWidth="1"/>
    <col min="11796" max="12032" width="8.88671875" style="84"/>
    <col min="12033" max="12033" width="0" style="84" hidden="1" customWidth="1"/>
    <col min="12034" max="12034" width="36.33203125" style="84" customWidth="1"/>
    <col min="12035" max="12035" width="13.5546875" style="84" customWidth="1"/>
    <col min="12036" max="12036" width="14" style="84" customWidth="1"/>
    <col min="12037" max="12037" width="10" style="84" customWidth="1"/>
    <col min="12038" max="12038" width="10.109375" style="84" customWidth="1"/>
    <col min="12039" max="12043" width="0" style="84" hidden="1" customWidth="1"/>
    <col min="12044" max="12044" width="20.6640625" style="84" customWidth="1"/>
    <col min="12045" max="12045" width="9.6640625" style="84" customWidth="1"/>
    <col min="12046" max="12046" width="14" style="84" customWidth="1"/>
    <col min="12047" max="12047" width="12.5546875" style="84" customWidth="1"/>
    <col min="12048" max="12048" width="11.109375" style="84" customWidth="1"/>
    <col min="12049" max="12049" width="10.44140625" style="84" customWidth="1"/>
    <col min="12050" max="12051" width="9.109375" style="84" customWidth="1"/>
    <col min="12052" max="12288" width="8.88671875" style="84"/>
    <col min="12289" max="12289" width="0" style="84" hidden="1" customWidth="1"/>
    <col min="12290" max="12290" width="36.33203125" style="84" customWidth="1"/>
    <col min="12291" max="12291" width="13.5546875" style="84" customWidth="1"/>
    <col min="12292" max="12292" width="14" style="84" customWidth="1"/>
    <col min="12293" max="12293" width="10" style="84" customWidth="1"/>
    <col min="12294" max="12294" width="10.109375" style="84" customWidth="1"/>
    <col min="12295" max="12299" width="0" style="84" hidden="1" customWidth="1"/>
    <col min="12300" max="12300" width="20.6640625" style="84" customWidth="1"/>
    <col min="12301" max="12301" width="9.6640625" style="84" customWidth="1"/>
    <col min="12302" max="12302" width="14" style="84" customWidth="1"/>
    <col min="12303" max="12303" width="12.5546875" style="84" customWidth="1"/>
    <col min="12304" max="12304" width="11.109375" style="84" customWidth="1"/>
    <col min="12305" max="12305" width="10.44140625" style="84" customWidth="1"/>
    <col min="12306" max="12307" width="9.109375" style="84" customWidth="1"/>
    <col min="12308" max="12544" width="8.88671875" style="84"/>
    <col min="12545" max="12545" width="0" style="84" hidden="1" customWidth="1"/>
    <col min="12546" max="12546" width="36.33203125" style="84" customWidth="1"/>
    <col min="12547" max="12547" width="13.5546875" style="84" customWidth="1"/>
    <col min="12548" max="12548" width="14" style="84" customWidth="1"/>
    <col min="12549" max="12549" width="10" style="84" customWidth="1"/>
    <col min="12550" max="12550" width="10.109375" style="84" customWidth="1"/>
    <col min="12551" max="12555" width="0" style="84" hidden="1" customWidth="1"/>
    <col min="12556" max="12556" width="20.6640625" style="84" customWidth="1"/>
    <col min="12557" max="12557" width="9.6640625" style="84" customWidth="1"/>
    <col min="12558" max="12558" width="14" style="84" customWidth="1"/>
    <col min="12559" max="12559" width="12.5546875" style="84" customWidth="1"/>
    <col min="12560" max="12560" width="11.109375" style="84" customWidth="1"/>
    <col min="12561" max="12561" width="10.44140625" style="84" customWidth="1"/>
    <col min="12562" max="12563" width="9.109375" style="84" customWidth="1"/>
    <col min="12564" max="12800" width="8.88671875" style="84"/>
    <col min="12801" max="12801" width="0" style="84" hidden="1" customWidth="1"/>
    <col min="12802" max="12802" width="36.33203125" style="84" customWidth="1"/>
    <col min="12803" max="12803" width="13.5546875" style="84" customWidth="1"/>
    <col min="12804" max="12804" width="14" style="84" customWidth="1"/>
    <col min="12805" max="12805" width="10" style="84" customWidth="1"/>
    <col min="12806" max="12806" width="10.109375" style="84" customWidth="1"/>
    <col min="12807" max="12811" width="0" style="84" hidden="1" customWidth="1"/>
    <col min="12812" max="12812" width="20.6640625" style="84" customWidth="1"/>
    <col min="12813" max="12813" width="9.6640625" style="84" customWidth="1"/>
    <col min="12814" max="12814" width="14" style="84" customWidth="1"/>
    <col min="12815" max="12815" width="12.5546875" style="84" customWidth="1"/>
    <col min="12816" max="12816" width="11.109375" style="84" customWidth="1"/>
    <col min="12817" max="12817" width="10.44140625" style="84" customWidth="1"/>
    <col min="12818" max="12819" width="9.109375" style="84" customWidth="1"/>
    <col min="12820" max="13056" width="8.88671875" style="84"/>
    <col min="13057" max="13057" width="0" style="84" hidden="1" customWidth="1"/>
    <col min="13058" max="13058" width="36.33203125" style="84" customWidth="1"/>
    <col min="13059" max="13059" width="13.5546875" style="84" customWidth="1"/>
    <col min="13060" max="13060" width="14" style="84" customWidth="1"/>
    <col min="13061" max="13061" width="10" style="84" customWidth="1"/>
    <col min="13062" max="13062" width="10.109375" style="84" customWidth="1"/>
    <col min="13063" max="13067" width="0" style="84" hidden="1" customWidth="1"/>
    <col min="13068" max="13068" width="20.6640625" style="84" customWidth="1"/>
    <col min="13069" max="13069" width="9.6640625" style="84" customWidth="1"/>
    <col min="13070" max="13070" width="14" style="84" customWidth="1"/>
    <col min="13071" max="13071" width="12.5546875" style="84" customWidth="1"/>
    <col min="13072" max="13072" width="11.109375" style="84" customWidth="1"/>
    <col min="13073" max="13073" width="10.44140625" style="84" customWidth="1"/>
    <col min="13074" max="13075" width="9.109375" style="84" customWidth="1"/>
    <col min="13076" max="13312" width="8.88671875" style="84"/>
    <col min="13313" max="13313" width="0" style="84" hidden="1" customWidth="1"/>
    <col min="13314" max="13314" width="36.33203125" style="84" customWidth="1"/>
    <col min="13315" max="13315" width="13.5546875" style="84" customWidth="1"/>
    <col min="13316" max="13316" width="14" style="84" customWidth="1"/>
    <col min="13317" max="13317" width="10" style="84" customWidth="1"/>
    <col min="13318" max="13318" width="10.109375" style="84" customWidth="1"/>
    <col min="13319" max="13323" width="0" style="84" hidden="1" customWidth="1"/>
    <col min="13324" max="13324" width="20.6640625" style="84" customWidth="1"/>
    <col min="13325" max="13325" width="9.6640625" style="84" customWidth="1"/>
    <col min="13326" max="13326" width="14" style="84" customWidth="1"/>
    <col min="13327" max="13327" width="12.5546875" style="84" customWidth="1"/>
    <col min="13328" max="13328" width="11.109375" style="84" customWidth="1"/>
    <col min="13329" max="13329" width="10.44140625" style="84" customWidth="1"/>
    <col min="13330" max="13331" width="9.109375" style="84" customWidth="1"/>
    <col min="13332" max="13568" width="8.88671875" style="84"/>
    <col min="13569" max="13569" width="0" style="84" hidden="1" customWidth="1"/>
    <col min="13570" max="13570" width="36.33203125" style="84" customWidth="1"/>
    <col min="13571" max="13571" width="13.5546875" style="84" customWidth="1"/>
    <col min="13572" max="13572" width="14" style="84" customWidth="1"/>
    <col min="13573" max="13573" width="10" style="84" customWidth="1"/>
    <col min="13574" max="13574" width="10.109375" style="84" customWidth="1"/>
    <col min="13575" max="13579" width="0" style="84" hidden="1" customWidth="1"/>
    <col min="13580" max="13580" width="20.6640625" style="84" customWidth="1"/>
    <col min="13581" max="13581" width="9.6640625" style="84" customWidth="1"/>
    <col min="13582" max="13582" width="14" style="84" customWidth="1"/>
    <col min="13583" max="13583" width="12.5546875" style="84" customWidth="1"/>
    <col min="13584" max="13584" width="11.109375" style="84" customWidth="1"/>
    <col min="13585" max="13585" width="10.44140625" style="84" customWidth="1"/>
    <col min="13586" max="13587" width="9.109375" style="84" customWidth="1"/>
    <col min="13588" max="13824" width="8.88671875" style="84"/>
    <col min="13825" max="13825" width="0" style="84" hidden="1" customWidth="1"/>
    <col min="13826" max="13826" width="36.33203125" style="84" customWidth="1"/>
    <col min="13827" max="13827" width="13.5546875" style="84" customWidth="1"/>
    <col min="13828" max="13828" width="14" style="84" customWidth="1"/>
    <col min="13829" max="13829" width="10" style="84" customWidth="1"/>
    <col min="13830" max="13830" width="10.109375" style="84" customWidth="1"/>
    <col min="13831" max="13835" width="0" style="84" hidden="1" customWidth="1"/>
    <col min="13836" max="13836" width="20.6640625" style="84" customWidth="1"/>
    <col min="13837" max="13837" width="9.6640625" style="84" customWidth="1"/>
    <col min="13838" max="13838" width="14" style="84" customWidth="1"/>
    <col min="13839" max="13839" width="12.5546875" style="84" customWidth="1"/>
    <col min="13840" max="13840" width="11.109375" style="84" customWidth="1"/>
    <col min="13841" max="13841" width="10.44140625" style="84" customWidth="1"/>
    <col min="13842" max="13843" width="9.109375" style="84" customWidth="1"/>
    <col min="13844" max="14080" width="8.88671875" style="84"/>
    <col min="14081" max="14081" width="0" style="84" hidden="1" customWidth="1"/>
    <col min="14082" max="14082" width="36.33203125" style="84" customWidth="1"/>
    <col min="14083" max="14083" width="13.5546875" style="84" customWidth="1"/>
    <col min="14084" max="14084" width="14" style="84" customWidth="1"/>
    <col min="14085" max="14085" width="10" style="84" customWidth="1"/>
    <col min="14086" max="14086" width="10.109375" style="84" customWidth="1"/>
    <col min="14087" max="14091" width="0" style="84" hidden="1" customWidth="1"/>
    <col min="14092" max="14092" width="20.6640625" style="84" customWidth="1"/>
    <col min="14093" max="14093" width="9.6640625" style="84" customWidth="1"/>
    <col min="14094" max="14094" width="14" style="84" customWidth="1"/>
    <col min="14095" max="14095" width="12.5546875" style="84" customWidth="1"/>
    <col min="14096" max="14096" width="11.109375" style="84" customWidth="1"/>
    <col min="14097" max="14097" width="10.44140625" style="84" customWidth="1"/>
    <col min="14098" max="14099" width="9.109375" style="84" customWidth="1"/>
    <col min="14100" max="14336" width="8.88671875" style="84"/>
    <col min="14337" max="14337" width="0" style="84" hidden="1" customWidth="1"/>
    <col min="14338" max="14338" width="36.33203125" style="84" customWidth="1"/>
    <col min="14339" max="14339" width="13.5546875" style="84" customWidth="1"/>
    <col min="14340" max="14340" width="14" style="84" customWidth="1"/>
    <col min="14341" max="14341" width="10" style="84" customWidth="1"/>
    <col min="14342" max="14342" width="10.109375" style="84" customWidth="1"/>
    <col min="14343" max="14347" width="0" style="84" hidden="1" customWidth="1"/>
    <col min="14348" max="14348" width="20.6640625" style="84" customWidth="1"/>
    <col min="14349" max="14349" width="9.6640625" style="84" customWidth="1"/>
    <col min="14350" max="14350" width="14" style="84" customWidth="1"/>
    <col min="14351" max="14351" width="12.5546875" style="84" customWidth="1"/>
    <col min="14352" max="14352" width="11.109375" style="84" customWidth="1"/>
    <col min="14353" max="14353" width="10.44140625" style="84" customWidth="1"/>
    <col min="14354" max="14355" width="9.109375" style="84" customWidth="1"/>
    <col min="14356" max="14592" width="8.88671875" style="84"/>
    <col min="14593" max="14593" width="0" style="84" hidden="1" customWidth="1"/>
    <col min="14594" max="14594" width="36.33203125" style="84" customWidth="1"/>
    <col min="14595" max="14595" width="13.5546875" style="84" customWidth="1"/>
    <col min="14596" max="14596" width="14" style="84" customWidth="1"/>
    <col min="14597" max="14597" width="10" style="84" customWidth="1"/>
    <col min="14598" max="14598" width="10.109375" style="84" customWidth="1"/>
    <col min="14599" max="14603" width="0" style="84" hidden="1" customWidth="1"/>
    <col min="14604" max="14604" width="20.6640625" style="84" customWidth="1"/>
    <col min="14605" max="14605" width="9.6640625" style="84" customWidth="1"/>
    <col min="14606" max="14606" width="14" style="84" customWidth="1"/>
    <col min="14607" max="14607" width="12.5546875" style="84" customWidth="1"/>
    <col min="14608" max="14608" width="11.109375" style="84" customWidth="1"/>
    <col min="14609" max="14609" width="10.44140625" style="84" customWidth="1"/>
    <col min="14610" max="14611" width="9.109375" style="84" customWidth="1"/>
    <col min="14612" max="14848" width="8.88671875" style="84"/>
    <col min="14849" max="14849" width="0" style="84" hidden="1" customWidth="1"/>
    <col min="14850" max="14850" width="36.33203125" style="84" customWidth="1"/>
    <col min="14851" max="14851" width="13.5546875" style="84" customWidth="1"/>
    <col min="14852" max="14852" width="14" style="84" customWidth="1"/>
    <col min="14853" max="14853" width="10" style="84" customWidth="1"/>
    <col min="14854" max="14854" width="10.109375" style="84" customWidth="1"/>
    <col min="14855" max="14859" width="0" style="84" hidden="1" customWidth="1"/>
    <col min="14860" max="14860" width="20.6640625" style="84" customWidth="1"/>
    <col min="14861" max="14861" width="9.6640625" style="84" customWidth="1"/>
    <col min="14862" max="14862" width="14" style="84" customWidth="1"/>
    <col min="14863" max="14863" width="12.5546875" style="84" customWidth="1"/>
    <col min="14864" max="14864" width="11.109375" style="84" customWidth="1"/>
    <col min="14865" max="14865" width="10.44140625" style="84" customWidth="1"/>
    <col min="14866" max="14867" width="9.109375" style="84" customWidth="1"/>
    <col min="14868" max="15104" width="8.88671875" style="84"/>
    <col min="15105" max="15105" width="0" style="84" hidden="1" customWidth="1"/>
    <col min="15106" max="15106" width="36.33203125" style="84" customWidth="1"/>
    <col min="15107" max="15107" width="13.5546875" style="84" customWidth="1"/>
    <col min="15108" max="15108" width="14" style="84" customWidth="1"/>
    <col min="15109" max="15109" width="10" style="84" customWidth="1"/>
    <col min="15110" max="15110" width="10.109375" style="84" customWidth="1"/>
    <col min="15111" max="15115" width="0" style="84" hidden="1" customWidth="1"/>
    <col min="15116" max="15116" width="20.6640625" style="84" customWidth="1"/>
    <col min="15117" max="15117" width="9.6640625" style="84" customWidth="1"/>
    <col min="15118" max="15118" width="14" style="84" customWidth="1"/>
    <col min="15119" max="15119" width="12.5546875" style="84" customWidth="1"/>
    <col min="15120" max="15120" width="11.109375" style="84" customWidth="1"/>
    <col min="15121" max="15121" width="10.44140625" style="84" customWidth="1"/>
    <col min="15122" max="15123" width="9.109375" style="84" customWidth="1"/>
    <col min="15124" max="15360" width="8.88671875" style="84"/>
    <col min="15361" max="15361" width="0" style="84" hidden="1" customWidth="1"/>
    <col min="15362" max="15362" width="36.33203125" style="84" customWidth="1"/>
    <col min="15363" max="15363" width="13.5546875" style="84" customWidth="1"/>
    <col min="15364" max="15364" width="14" style="84" customWidth="1"/>
    <col min="15365" max="15365" width="10" style="84" customWidth="1"/>
    <col min="15366" max="15366" width="10.109375" style="84" customWidth="1"/>
    <col min="15367" max="15371" width="0" style="84" hidden="1" customWidth="1"/>
    <col min="15372" max="15372" width="20.6640625" style="84" customWidth="1"/>
    <col min="15373" max="15373" width="9.6640625" style="84" customWidth="1"/>
    <col min="15374" max="15374" width="14" style="84" customWidth="1"/>
    <col min="15375" max="15375" width="12.5546875" style="84" customWidth="1"/>
    <col min="15376" max="15376" width="11.109375" style="84" customWidth="1"/>
    <col min="15377" max="15377" width="10.44140625" style="84" customWidth="1"/>
    <col min="15378" max="15379" width="9.109375" style="84" customWidth="1"/>
    <col min="15380" max="15616" width="8.88671875" style="84"/>
    <col min="15617" max="15617" width="0" style="84" hidden="1" customWidth="1"/>
    <col min="15618" max="15618" width="36.33203125" style="84" customWidth="1"/>
    <col min="15619" max="15619" width="13.5546875" style="84" customWidth="1"/>
    <col min="15620" max="15620" width="14" style="84" customWidth="1"/>
    <col min="15621" max="15621" width="10" style="84" customWidth="1"/>
    <col min="15622" max="15622" width="10.109375" style="84" customWidth="1"/>
    <col min="15623" max="15627" width="0" style="84" hidden="1" customWidth="1"/>
    <col min="15628" max="15628" width="20.6640625" style="84" customWidth="1"/>
    <col min="15629" max="15629" width="9.6640625" style="84" customWidth="1"/>
    <col min="15630" max="15630" width="14" style="84" customWidth="1"/>
    <col min="15631" max="15631" width="12.5546875" style="84" customWidth="1"/>
    <col min="15632" max="15632" width="11.109375" style="84" customWidth="1"/>
    <col min="15633" max="15633" width="10.44140625" style="84" customWidth="1"/>
    <col min="15634" max="15635" width="9.109375" style="84" customWidth="1"/>
    <col min="15636" max="15872" width="8.88671875" style="84"/>
    <col min="15873" max="15873" width="0" style="84" hidden="1" customWidth="1"/>
    <col min="15874" max="15874" width="36.33203125" style="84" customWidth="1"/>
    <col min="15875" max="15875" width="13.5546875" style="84" customWidth="1"/>
    <col min="15876" max="15876" width="14" style="84" customWidth="1"/>
    <col min="15877" max="15877" width="10" style="84" customWidth="1"/>
    <col min="15878" max="15878" width="10.109375" style="84" customWidth="1"/>
    <col min="15879" max="15883" width="0" style="84" hidden="1" customWidth="1"/>
    <col min="15884" max="15884" width="20.6640625" style="84" customWidth="1"/>
    <col min="15885" max="15885" width="9.6640625" style="84" customWidth="1"/>
    <col min="15886" max="15886" width="14" style="84" customWidth="1"/>
    <col min="15887" max="15887" width="12.5546875" style="84" customWidth="1"/>
    <col min="15888" max="15888" width="11.109375" style="84" customWidth="1"/>
    <col min="15889" max="15889" width="10.44140625" style="84" customWidth="1"/>
    <col min="15890" max="15891" width="9.109375" style="84" customWidth="1"/>
    <col min="15892" max="16128" width="8.88671875" style="84"/>
    <col min="16129" max="16129" width="0" style="84" hidden="1" customWidth="1"/>
    <col min="16130" max="16130" width="36.33203125" style="84" customWidth="1"/>
    <col min="16131" max="16131" width="13.5546875" style="84" customWidth="1"/>
    <col min="16132" max="16132" width="14" style="84" customWidth="1"/>
    <col min="16133" max="16133" width="10" style="84" customWidth="1"/>
    <col min="16134" max="16134" width="10.109375" style="84" customWidth="1"/>
    <col min="16135" max="16139" width="0" style="84" hidden="1" customWidth="1"/>
    <col min="16140" max="16140" width="20.6640625" style="84" customWidth="1"/>
    <col min="16141" max="16141" width="9.6640625" style="84" customWidth="1"/>
    <col min="16142" max="16142" width="14" style="84" customWidth="1"/>
    <col min="16143" max="16143" width="12.5546875" style="84" customWidth="1"/>
    <col min="16144" max="16144" width="11.109375" style="84" customWidth="1"/>
    <col min="16145" max="16145" width="10.44140625" style="84" customWidth="1"/>
    <col min="16146" max="16147" width="9.109375" style="84" customWidth="1"/>
    <col min="16148" max="16384" width="8.88671875" style="84"/>
  </cols>
  <sheetData>
    <row r="1" spans="1:18" ht="20.399999999999999" x14ac:dyDescent="0.35">
      <c r="A1" s="914" t="s">
        <v>76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</row>
    <row r="2" spans="1:18" ht="15.6" x14ac:dyDescent="0.3">
      <c r="A2" s="949" t="s">
        <v>77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</row>
    <row r="3" spans="1:18" ht="9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8" ht="15" customHeight="1" thickBot="1" x14ac:dyDescent="0.3">
      <c r="A4" s="43"/>
      <c r="B4" s="44"/>
      <c r="C4" s="45" t="s">
        <v>78</v>
      </c>
      <c r="D4" s="44"/>
      <c r="E4" s="44"/>
      <c r="F4" s="44" t="s">
        <v>79</v>
      </c>
      <c r="G4" s="44"/>
      <c r="H4" s="44"/>
      <c r="I4" s="46"/>
      <c r="J4" s="46"/>
      <c r="K4" s="47"/>
      <c r="M4" s="950"/>
      <c r="N4" s="950"/>
      <c r="O4" s="48"/>
      <c r="P4" s="49"/>
      <c r="Q4" s="49"/>
      <c r="R4" s="50"/>
    </row>
    <row r="5" spans="1:18" ht="12.9" customHeight="1" thickBot="1" x14ac:dyDescent="0.35">
      <c r="A5" s="51"/>
      <c r="B5" s="52" t="s">
        <v>53</v>
      </c>
      <c r="C5" s="53" t="s">
        <v>80</v>
      </c>
      <c r="D5" s="54" t="s">
        <v>81</v>
      </c>
      <c r="E5" s="54" t="s">
        <v>82</v>
      </c>
      <c r="F5" s="55" t="s">
        <v>5</v>
      </c>
      <c r="G5" s="56"/>
      <c r="H5" s="57"/>
      <c r="I5" s="44"/>
      <c r="J5" s="44"/>
      <c r="K5" s="58"/>
      <c r="M5" s="59"/>
      <c r="N5" s="59"/>
      <c r="O5" s="59"/>
      <c r="P5" s="49"/>
      <c r="Q5" s="49"/>
      <c r="R5" s="50"/>
    </row>
    <row r="6" spans="1:18" ht="12.75" customHeight="1" thickBot="1" x14ac:dyDescent="0.35">
      <c r="A6" s="60"/>
      <c r="B6" s="61"/>
      <c r="C6" s="62" t="s">
        <v>83</v>
      </c>
      <c r="D6" s="63" t="s">
        <v>83</v>
      </c>
      <c r="E6" s="63" t="s">
        <v>250</v>
      </c>
      <c r="F6" s="233" t="s">
        <v>84</v>
      </c>
      <c r="G6" s="56"/>
      <c r="H6" s="57"/>
      <c r="I6" s="44"/>
      <c r="J6" s="44"/>
      <c r="K6" s="58"/>
      <c r="M6" s="49"/>
      <c r="N6" s="49"/>
      <c r="O6" s="49"/>
      <c r="P6" s="49"/>
      <c r="Q6" s="49"/>
      <c r="R6" s="50"/>
    </row>
    <row r="7" spans="1:18" ht="12.9" customHeight="1" x14ac:dyDescent="0.3">
      <c r="A7" s="65"/>
      <c r="B7" s="66" t="s">
        <v>6</v>
      </c>
      <c r="C7" s="745">
        <v>740000</v>
      </c>
      <c r="D7" s="6">
        <f>C7</f>
        <v>740000</v>
      </c>
      <c r="E7" s="746">
        <v>260551</v>
      </c>
      <c r="F7" s="471">
        <f>E7/D7*100</f>
        <v>35.209594594594599</v>
      </c>
      <c r="G7" s="68"/>
      <c r="H7" s="69"/>
      <c r="I7" s="69"/>
      <c r="J7" s="69"/>
      <c r="K7" s="70"/>
      <c r="M7" s="49"/>
      <c r="N7" s="49"/>
      <c r="O7" s="49"/>
      <c r="P7" s="49"/>
      <c r="Q7" s="49"/>
      <c r="R7" s="50"/>
    </row>
    <row r="8" spans="1:18" ht="12.9" customHeight="1" x14ac:dyDescent="0.3">
      <c r="A8" s="65"/>
      <c r="B8" s="71" t="s">
        <v>242</v>
      </c>
      <c r="C8" s="512">
        <v>125000</v>
      </c>
      <c r="D8" s="9">
        <f t="shared" ref="D8:D10" si="0">C8</f>
        <v>125000</v>
      </c>
      <c r="E8" s="747">
        <v>21330</v>
      </c>
      <c r="F8" s="471">
        <f t="shared" ref="F8:F17" si="1">E8/D8*100</f>
        <v>17.064</v>
      </c>
      <c r="G8" s="68"/>
      <c r="H8" s="69"/>
      <c r="I8" s="69"/>
      <c r="J8" s="69"/>
      <c r="K8" s="70"/>
      <c r="M8" s="49"/>
      <c r="N8" s="49"/>
      <c r="O8" s="49"/>
      <c r="P8" s="49"/>
      <c r="Q8" s="49"/>
      <c r="R8" s="50"/>
    </row>
    <row r="9" spans="1:18" ht="12.9" customHeight="1" x14ac:dyDescent="0.3">
      <c r="A9" s="65"/>
      <c r="B9" s="72" t="s">
        <v>243</v>
      </c>
      <c r="C9" s="512">
        <v>550000</v>
      </c>
      <c r="D9" s="9">
        <f t="shared" si="0"/>
        <v>550000</v>
      </c>
      <c r="E9" s="748">
        <v>219424</v>
      </c>
      <c r="F9" s="471">
        <f t="shared" si="1"/>
        <v>39.895272727272726</v>
      </c>
      <c r="G9" s="68"/>
      <c r="H9" s="69"/>
      <c r="I9" s="69"/>
      <c r="J9" s="69"/>
      <c r="K9" s="70"/>
      <c r="L9" s="74"/>
      <c r="M9" s="49"/>
      <c r="N9" s="49"/>
      <c r="O9" s="49"/>
      <c r="P9" s="49"/>
      <c r="Q9" s="49"/>
      <c r="R9" s="50"/>
    </row>
    <row r="10" spans="1:18" ht="12.9" customHeight="1" x14ac:dyDescent="0.3">
      <c r="A10" s="65"/>
      <c r="B10" s="72" t="s">
        <v>244</v>
      </c>
      <c r="C10" s="512">
        <v>65000</v>
      </c>
      <c r="D10" s="9">
        <f t="shared" si="0"/>
        <v>65000</v>
      </c>
      <c r="E10" s="747">
        <v>19797</v>
      </c>
      <c r="F10" s="471">
        <f t="shared" si="1"/>
        <v>30.456923076923076</v>
      </c>
      <c r="G10" s="68"/>
      <c r="H10" s="69"/>
      <c r="I10" s="69"/>
      <c r="J10" s="69"/>
      <c r="K10" s="70"/>
      <c r="L10" s="74"/>
      <c r="M10" s="49"/>
      <c r="N10" s="49"/>
      <c r="O10" s="49"/>
      <c r="P10" s="49"/>
      <c r="Q10" s="49"/>
      <c r="R10" s="50"/>
    </row>
    <row r="11" spans="1:18" ht="12.9" customHeight="1" x14ac:dyDescent="0.3">
      <c r="A11" s="65"/>
      <c r="B11" s="75" t="s">
        <v>85</v>
      </c>
      <c r="C11" s="749">
        <v>1190337</v>
      </c>
      <c r="D11" s="508">
        <v>1190337</v>
      </c>
      <c r="E11" s="748">
        <v>317218</v>
      </c>
      <c r="F11" s="471">
        <f t="shared" si="1"/>
        <v>26.649427851104353</v>
      </c>
      <c r="G11" s="68"/>
      <c r="H11" s="69"/>
      <c r="I11" s="69"/>
      <c r="J11" s="69"/>
      <c r="K11" s="70"/>
      <c r="M11" s="49"/>
      <c r="N11" s="49"/>
      <c r="O11" s="49"/>
      <c r="P11" s="49"/>
      <c r="Q11" s="49"/>
      <c r="R11" s="50"/>
    </row>
    <row r="12" spans="1:18" ht="12.9" customHeight="1" thickBot="1" x14ac:dyDescent="0.35">
      <c r="A12" s="76"/>
      <c r="B12" s="75" t="s">
        <v>10</v>
      </c>
      <c r="C12" s="750">
        <v>95000</v>
      </c>
      <c r="D12" s="399">
        <v>95000</v>
      </c>
      <c r="E12" s="751">
        <v>5826</v>
      </c>
      <c r="F12" s="471">
        <f t="shared" si="1"/>
        <v>6.1326315789473691</v>
      </c>
      <c r="G12" s="68"/>
      <c r="H12" s="69"/>
      <c r="I12" s="69"/>
      <c r="J12" s="69"/>
      <c r="K12" s="70"/>
      <c r="M12" s="49"/>
      <c r="N12" s="49"/>
      <c r="O12" s="49"/>
      <c r="P12" s="49"/>
      <c r="Q12" s="49"/>
      <c r="R12" s="50"/>
    </row>
    <row r="13" spans="1:18" ht="12.9" customHeight="1" x14ac:dyDescent="0.3">
      <c r="A13" s="65"/>
      <c r="B13" s="75" t="s">
        <v>16</v>
      </c>
      <c r="C13" s="750">
        <v>357802</v>
      </c>
      <c r="D13" s="399">
        <v>357802</v>
      </c>
      <c r="E13" s="748">
        <v>96459</v>
      </c>
      <c r="F13" s="471">
        <f t="shared" si="1"/>
        <v>26.95876490349411</v>
      </c>
      <c r="G13" s="68"/>
      <c r="H13" s="69"/>
      <c r="I13" s="69"/>
      <c r="J13" s="69"/>
      <c r="K13" s="70"/>
      <c r="M13" s="49"/>
      <c r="N13" s="49"/>
      <c r="O13" s="49"/>
      <c r="P13" s="49"/>
      <c r="Q13" s="49"/>
      <c r="R13" s="50"/>
    </row>
    <row r="14" spans="1:18" ht="12.9" customHeight="1" x14ac:dyDescent="0.3">
      <c r="A14" s="65"/>
      <c r="B14" s="77" t="s">
        <v>86</v>
      </c>
      <c r="C14" s="377">
        <v>583200</v>
      </c>
      <c r="D14" s="401">
        <v>583200</v>
      </c>
      <c r="E14" s="748">
        <v>153621</v>
      </c>
      <c r="F14" s="471">
        <f t="shared" si="1"/>
        <v>26.341049382716047</v>
      </c>
      <c r="G14" s="68"/>
      <c r="H14" s="69"/>
      <c r="I14" s="69"/>
      <c r="J14" s="69"/>
      <c r="K14" s="70"/>
      <c r="M14" s="49"/>
      <c r="N14" s="49"/>
      <c r="O14" s="49"/>
      <c r="P14" s="49"/>
      <c r="Q14" s="49"/>
      <c r="R14" s="50"/>
    </row>
    <row r="15" spans="1:18" ht="12.9" customHeight="1" x14ac:dyDescent="0.3">
      <c r="A15" s="65"/>
      <c r="B15" s="78" t="s">
        <v>87</v>
      </c>
      <c r="C15" s="750">
        <v>5832</v>
      </c>
      <c r="D15" s="399">
        <v>5832</v>
      </c>
      <c r="E15" s="752">
        <v>0</v>
      </c>
      <c r="F15" s="471">
        <f t="shared" si="1"/>
        <v>0</v>
      </c>
      <c r="G15" s="68"/>
      <c r="H15" s="69"/>
      <c r="I15" s="69"/>
      <c r="J15" s="69"/>
      <c r="K15" s="70"/>
      <c r="M15" s="49"/>
      <c r="N15" s="49"/>
      <c r="O15" s="49"/>
      <c r="P15" s="49"/>
      <c r="Q15" s="49"/>
      <c r="R15" s="50"/>
    </row>
    <row r="16" spans="1:18" ht="12.9" customHeight="1" thickBot="1" x14ac:dyDescent="0.35">
      <c r="A16" s="65"/>
      <c r="B16" s="78" t="s">
        <v>88</v>
      </c>
      <c r="C16" s="750">
        <v>110000</v>
      </c>
      <c r="D16" s="399">
        <v>110000</v>
      </c>
      <c r="E16" s="752">
        <v>60005</v>
      </c>
      <c r="F16" s="753">
        <f t="shared" si="1"/>
        <v>54.55</v>
      </c>
      <c r="G16" s="68"/>
      <c r="H16" s="69"/>
      <c r="I16" s="69"/>
      <c r="J16" s="69"/>
      <c r="K16" s="70"/>
      <c r="M16" s="49"/>
      <c r="N16" s="49"/>
      <c r="O16" s="49"/>
      <c r="P16" s="49"/>
      <c r="Q16" s="49"/>
      <c r="R16" s="50"/>
    </row>
    <row r="17" spans="1:19" s="81" customFormat="1" ht="14.4" customHeight="1" thickBot="1" x14ac:dyDescent="0.35">
      <c r="A17" s="43"/>
      <c r="B17" s="695" t="s">
        <v>59</v>
      </c>
      <c r="C17" s="493">
        <f>SUM(C11:C16)+C7</f>
        <v>3082171</v>
      </c>
      <c r="D17" s="493">
        <f>SUM(D11:D16)+D7</f>
        <v>3082171</v>
      </c>
      <c r="E17" s="739">
        <f>SUM(E11:E16)+E7</f>
        <v>893680</v>
      </c>
      <c r="F17" s="744">
        <f t="shared" si="1"/>
        <v>28.995146602832872</v>
      </c>
      <c r="G17" s="79"/>
      <c r="H17" s="67"/>
      <c r="I17" s="67"/>
      <c r="J17" s="67"/>
      <c r="K17" s="80"/>
      <c r="L17" s="39"/>
      <c r="M17" s="49"/>
      <c r="N17" s="49"/>
      <c r="O17" s="49"/>
      <c r="P17" s="49"/>
      <c r="Q17" s="49"/>
      <c r="R17" s="50"/>
      <c r="S17" s="41"/>
    </row>
    <row r="18" spans="1:19" ht="13.5" customHeight="1" thickBot="1" x14ac:dyDescent="0.4">
      <c r="A18" s="65"/>
      <c r="B18" s="82"/>
      <c r="C18" s="67"/>
      <c r="D18" s="23"/>
      <c r="E18" s="83"/>
      <c r="F18" s="69"/>
      <c r="G18" s="68"/>
      <c r="H18" s="69"/>
      <c r="I18" s="69"/>
      <c r="J18" s="69"/>
      <c r="K18" s="70"/>
      <c r="M18" s="49"/>
      <c r="N18" s="49"/>
      <c r="O18" s="49"/>
      <c r="P18" s="49"/>
      <c r="Q18" s="49"/>
      <c r="R18" s="50"/>
    </row>
    <row r="19" spans="1:19" ht="12" customHeight="1" thickBot="1" x14ac:dyDescent="0.35">
      <c r="A19" s="76"/>
      <c r="B19" s="99" t="s">
        <v>89</v>
      </c>
      <c r="C19" s="67"/>
      <c r="D19" s="85"/>
      <c r="E19" s="83"/>
      <c r="F19" s="69"/>
      <c r="G19" s="69"/>
      <c r="H19" s="69"/>
      <c r="I19" s="69"/>
      <c r="J19" s="69"/>
      <c r="K19" s="70"/>
      <c r="M19" s="49"/>
      <c r="N19" s="49"/>
      <c r="O19" s="49"/>
      <c r="P19" s="49"/>
      <c r="Q19" s="49"/>
      <c r="R19" s="50"/>
    </row>
    <row r="20" spans="1:19" ht="12.9" customHeight="1" thickBot="1" x14ac:dyDescent="0.35">
      <c r="A20" s="76"/>
      <c r="B20" s="86" t="s">
        <v>90</v>
      </c>
      <c r="C20" s="754">
        <v>20000</v>
      </c>
      <c r="D20" s="754">
        <v>20000</v>
      </c>
      <c r="E20" s="755">
        <v>17381</v>
      </c>
      <c r="F20" s="470">
        <f>E20/D20*100</f>
        <v>86.905000000000001</v>
      </c>
      <c r="G20" s="68"/>
      <c r="H20" s="69"/>
      <c r="I20" s="69"/>
      <c r="J20" s="69"/>
      <c r="K20" s="70"/>
      <c r="M20" s="49"/>
      <c r="N20" s="49"/>
      <c r="O20" s="49"/>
      <c r="P20" s="49"/>
      <c r="Q20" s="49"/>
      <c r="R20" s="50"/>
    </row>
    <row r="21" spans="1:19" ht="12.9" customHeight="1" thickBot="1" x14ac:dyDescent="0.35">
      <c r="A21" s="76"/>
      <c r="B21" s="88" t="s">
        <v>91</v>
      </c>
      <c r="C21" s="756">
        <v>800000</v>
      </c>
      <c r="D21" s="756">
        <v>800000</v>
      </c>
      <c r="E21" s="554">
        <v>569790</v>
      </c>
      <c r="F21" s="471">
        <f t="shared" ref="F21:F24" si="2">E21/D21*100</f>
        <v>71.223749999999995</v>
      </c>
      <c r="G21" s="68"/>
      <c r="H21" s="69"/>
      <c r="I21" s="69"/>
      <c r="J21" s="69"/>
      <c r="K21" s="70"/>
      <c r="M21" s="49"/>
      <c r="N21" s="49"/>
      <c r="O21" s="49"/>
      <c r="P21" s="49"/>
      <c r="Q21" s="49"/>
      <c r="R21" s="50"/>
    </row>
    <row r="22" spans="1:19" ht="12.9" customHeight="1" thickBot="1" x14ac:dyDescent="0.35">
      <c r="A22" s="76"/>
      <c r="B22" s="89" t="s">
        <v>24</v>
      </c>
      <c r="C22" s="757">
        <v>2256339</v>
      </c>
      <c r="D22" s="757">
        <v>2256339</v>
      </c>
      <c r="E22" s="554">
        <v>564084</v>
      </c>
      <c r="F22" s="471">
        <f t="shared" si="2"/>
        <v>24.999966760313942</v>
      </c>
      <c r="G22" s="68"/>
      <c r="H22" s="69"/>
      <c r="I22" s="69"/>
      <c r="J22" s="69"/>
      <c r="K22" s="70"/>
      <c r="M22" s="49"/>
      <c r="N22" s="49"/>
      <c r="O22" s="49"/>
      <c r="P22" s="49"/>
      <c r="Q22" s="49"/>
      <c r="R22" s="50"/>
    </row>
    <row r="23" spans="1:19" ht="12.9" customHeight="1" thickBot="1" x14ac:dyDescent="0.35">
      <c r="A23" s="76"/>
      <c r="B23" s="91" t="s">
        <v>87</v>
      </c>
      <c r="C23" s="758">
        <v>5832</v>
      </c>
      <c r="D23" s="758">
        <v>5832</v>
      </c>
      <c r="E23" s="554">
        <v>0</v>
      </c>
      <c r="F23" s="471">
        <f t="shared" si="2"/>
        <v>0</v>
      </c>
      <c r="G23" s="68"/>
      <c r="H23" s="69"/>
      <c r="I23" s="69"/>
      <c r="J23" s="69"/>
      <c r="K23" s="70"/>
      <c r="M23" s="49"/>
      <c r="N23" s="49"/>
      <c r="O23" s="49"/>
      <c r="P23" s="49"/>
      <c r="Q23" s="49"/>
      <c r="R23" s="50"/>
    </row>
    <row r="24" spans="1:19" s="81" customFormat="1" ht="12.9" customHeight="1" thickBot="1" x14ac:dyDescent="0.35">
      <c r="A24" s="46"/>
      <c r="B24" s="788" t="s">
        <v>60</v>
      </c>
      <c r="C24" s="518">
        <f>SUM(C20:C23)</f>
        <v>3082171</v>
      </c>
      <c r="D24" s="518">
        <f>SUM(D20:D23)</f>
        <v>3082171</v>
      </c>
      <c r="E24" s="385">
        <f>SUM(E20:E23)</f>
        <v>1151255</v>
      </c>
      <c r="F24" s="790">
        <f t="shared" si="2"/>
        <v>37.352080724917599</v>
      </c>
      <c r="G24" s="79"/>
      <c r="H24" s="67"/>
      <c r="I24" s="67"/>
      <c r="J24" s="67"/>
      <c r="K24" s="80"/>
      <c r="L24" s="39"/>
      <c r="M24" s="40"/>
      <c r="N24" s="40"/>
      <c r="O24" s="40"/>
      <c r="P24" s="40"/>
      <c r="Q24" s="40"/>
      <c r="R24" s="41"/>
      <c r="S24" s="41"/>
    </row>
    <row r="25" spans="1:19" ht="14.1" customHeight="1" x14ac:dyDescent="0.25">
      <c r="A25" s="84"/>
      <c r="B25" s="92"/>
      <c r="C25" s="41"/>
      <c r="D25" s="41"/>
      <c r="E25" s="41"/>
      <c r="F25" s="41"/>
      <c r="G25" s="68"/>
      <c r="H25" s="50"/>
      <c r="I25" s="50"/>
      <c r="J25" s="50"/>
      <c r="K25" s="93"/>
    </row>
    <row r="26" spans="1:19" ht="14.1" customHeight="1" x14ac:dyDescent="0.25">
      <c r="A26" s="84"/>
      <c r="B26" s="92"/>
      <c r="C26" s="41"/>
      <c r="D26" s="41"/>
      <c r="E26" s="41"/>
      <c r="F26" s="41"/>
      <c r="G26" s="68"/>
      <c r="H26" s="50"/>
      <c r="I26" s="50"/>
      <c r="J26" s="50"/>
      <c r="K26" s="93"/>
    </row>
    <row r="27" spans="1:19" x14ac:dyDescent="0.25">
      <c r="A27" s="84"/>
      <c r="B27" s="41"/>
      <c r="C27" s="41"/>
      <c r="D27" s="41"/>
      <c r="E27" s="41"/>
      <c r="F27" s="41"/>
      <c r="G27" s="50"/>
      <c r="H27" s="50"/>
      <c r="I27" s="50"/>
      <c r="J27" s="50"/>
      <c r="K27" s="93"/>
    </row>
    <row r="28" spans="1:19" ht="16.2" thickBot="1" x14ac:dyDescent="0.35">
      <c r="A28" s="84"/>
      <c r="B28" s="94" t="s">
        <v>92</v>
      </c>
      <c r="C28" s="95"/>
      <c r="D28" s="95"/>
      <c r="E28" s="41"/>
      <c r="F28" s="95"/>
      <c r="G28" s="95"/>
      <c r="H28" s="96"/>
      <c r="I28" s="11"/>
      <c r="J28" s="11"/>
      <c r="K28" s="97"/>
    </row>
    <row r="29" spans="1:19" ht="13.8" x14ac:dyDescent="0.3">
      <c r="A29" s="98"/>
      <c r="B29" s="99" t="s">
        <v>53</v>
      </c>
      <c r="C29" s="100" t="s">
        <v>80</v>
      </c>
      <c r="D29" s="54" t="s">
        <v>81</v>
      </c>
      <c r="E29" s="54" t="s">
        <v>82</v>
      </c>
      <c r="F29" s="55" t="s">
        <v>5</v>
      </c>
      <c r="G29" s="93"/>
      <c r="H29" s="101"/>
      <c r="I29" s="50"/>
      <c r="J29" s="50"/>
      <c r="K29" s="102"/>
      <c r="M29" s="49"/>
      <c r="N29" s="59"/>
      <c r="O29" s="59"/>
    </row>
    <row r="30" spans="1:19" ht="15" thickBot="1" x14ac:dyDescent="0.35">
      <c r="A30" s="98"/>
      <c r="B30" s="761"/>
      <c r="C30" s="103" t="s">
        <v>83</v>
      </c>
      <c r="D30" s="63" t="s">
        <v>83</v>
      </c>
      <c r="E30" s="63" t="s">
        <v>250</v>
      </c>
      <c r="F30" s="64" t="s">
        <v>84</v>
      </c>
      <c r="G30" s="93"/>
      <c r="H30" s="101"/>
      <c r="I30" s="50"/>
      <c r="J30" s="50"/>
      <c r="K30" s="102"/>
      <c r="M30" s="49"/>
      <c r="N30" s="49"/>
      <c r="O30" s="49"/>
    </row>
    <row r="31" spans="1:19" x14ac:dyDescent="0.25">
      <c r="A31" s="84"/>
      <c r="B31" s="759" t="s">
        <v>93</v>
      </c>
      <c r="C31" s="118">
        <v>285000</v>
      </c>
      <c r="D31" s="118">
        <v>285000</v>
      </c>
      <c r="E31" s="737">
        <v>44331</v>
      </c>
      <c r="F31" s="760">
        <f>E31/D31*100</f>
        <v>15.554736842105262</v>
      </c>
      <c r="G31" s="68"/>
      <c r="H31" s="69"/>
      <c r="I31" s="11"/>
      <c r="J31" s="11"/>
      <c r="K31" s="70"/>
      <c r="M31" s="49"/>
      <c r="N31" s="49"/>
      <c r="O31" s="49"/>
    </row>
    <row r="32" spans="1:19" x14ac:dyDescent="0.25">
      <c r="A32" s="84"/>
      <c r="B32" s="104" t="s">
        <v>245</v>
      </c>
      <c r="C32" s="598">
        <v>125000</v>
      </c>
      <c r="D32" s="598">
        <f>C32</f>
        <v>125000</v>
      </c>
      <c r="E32" s="105">
        <v>19830</v>
      </c>
      <c r="F32" s="742">
        <f t="shared" ref="F32:F38" si="3">E32/D32*100</f>
        <v>15.864000000000001</v>
      </c>
      <c r="G32" s="68"/>
      <c r="H32" s="69"/>
      <c r="I32" s="11"/>
      <c r="J32" s="11"/>
      <c r="K32" s="70"/>
      <c r="M32" s="49"/>
      <c r="N32" s="68"/>
      <c r="O32" s="49"/>
    </row>
    <row r="33" spans="1:19" x14ac:dyDescent="0.25">
      <c r="A33" s="84"/>
      <c r="B33" s="104" t="s">
        <v>246</v>
      </c>
      <c r="C33" s="598">
        <v>145000</v>
      </c>
      <c r="D33" s="598">
        <f t="shared" ref="D33:D34" si="4">C33</f>
        <v>145000</v>
      </c>
      <c r="E33" s="105">
        <v>21384</v>
      </c>
      <c r="F33" s="742">
        <f t="shared" si="3"/>
        <v>14.747586206896552</v>
      </c>
      <c r="G33" s="68"/>
      <c r="H33" s="69"/>
      <c r="I33" s="11"/>
      <c r="J33" s="11"/>
      <c r="K33" s="70"/>
      <c r="M33" s="49"/>
      <c r="N33" s="68"/>
      <c r="O33" s="49"/>
    </row>
    <row r="34" spans="1:19" x14ac:dyDescent="0.25">
      <c r="A34" s="84"/>
      <c r="B34" s="104" t="s">
        <v>247</v>
      </c>
      <c r="C34" s="598">
        <v>15000</v>
      </c>
      <c r="D34" s="598">
        <f t="shared" si="4"/>
        <v>15000</v>
      </c>
      <c r="E34" s="105">
        <v>3117</v>
      </c>
      <c r="F34" s="742">
        <f t="shared" si="3"/>
        <v>20.78</v>
      </c>
      <c r="G34" s="68"/>
      <c r="H34" s="69"/>
      <c r="I34" s="11"/>
      <c r="J34" s="11"/>
      <c r="K34" s="70"/>
      <c r="M34" s="49"/>
      <c r="N34" s="68"/>
      <c r="O34" s="49"/>
    </row>
    <row r="35" spans="1:19" x14ac:dyDescent="0.25">
      <c r="A35" s="84"/>
      <c r="B35" s="106" t="s">
        <v>85</v>
      </c>
      <c r="C35" s="735">
        <v>510000</v>
      </c>
      <c r="D35" s="740">
        <v>510000</v>
      </c>
      <c r="E35" s="73">
        <v>84949</v>
      </c>
      <c r="F35" s="742">
        <f t="shared" si="3"/>
        <v>16.656666666666666</v>
      </c>
      <c r="G35" s="68"/>
      <c r="H35" s="69"/>
      <c r="I35" s="11"/>
      <c r="J35" s="11"/>
      <c r="K35" s="70"/>
      <c r="M35" s="49"/>
      <c r="N35" s="68"/>
      <c r="O35" s="49"/>
    </row>
    <row r="36" spans="1:19" s="107" customFormat="1" ht="13.8" x14ac:dyDescent="0.25">
      <c r="B36" s="108" t="s">
        <v>94</v>
      </c>
      <c r="C36" s="486">
        <v>30000</v>
      </c>
      <c r="D36" s="741">
        <v>30000</v>
      </c>
      <c r="E36" s="737">
        <v>34655</v>
      </c>
      <c r="F36" s="742">
        <f t="shared" si="3"/>
        <v>115.51666666666667</v>
      </c>
      <c r="G36" s="68"/>
      <c r="H36" s="69"/>
      <c r="I36" s="109"/>
      <c r="J36" s="109"/>
      <c r="K36" s="110"/>
      <c r="L36" s="39"/>
      <c r="M36" s="111"/>
      <c r="N36" s="111"/>
      <c r="O36" s="111"/>
      <c r="P36" s="112"/>
      <c r="Q36" s="112"/>
      <c r="R36" s="113"/>
      <c r="S36" s="113"/>
    </row>
    <row r="37" spans="1:19" ht="13.8" thickBot="1" x14ac:dyDescent="0.3">
      <c r="A37" s="84"/>
      <c r="B37" s="762" t="s">
        <v>14</v>
      </c>
      <c r="C37" s="736">
        <v>1504000</v>
      </c>
      <c r="D37" s="763">
        <v>1504000</v>
      </c>
      <c r="E37" s="738">
        <v>345044</v>
      </c>
      <c r="F37" s="743">
        <f t="shared" si="3"/>
        <v>22.941755319148935</v>
      </c>
      <c r="G37" s="68"/>
      <c r="H37" s="69"/>
      <c r="I37" s="11"/>
      <c r="J37" s="11"/>
      <c r="K37" s="70"/>
      <c r="M37" s="49"/>
      <c r="N37" s="49"/>
      <c r="O37" s="49"/>
    </row>
    <row r="38" spans="1:19" ht="14.4" thickBot="1" x14ac:dyDescent="0.35">
      <c r="A38" s="84"/>
      <c r="B38" s="695" t="s">
        <v>59</v>
      </c>
      <c r="C38" s="411">
        <f>SUM(C35:C37)+C31</f>
        <v>2329000</v>
      </c>
      <c r="D38" s="411">
        <f>SUM(D35:D37)+D31</f>
        <v>2329000</v>
      </c>
      <c r="E38" s="411">
        <f>SUM(E35:E37)+E31</f>
        <v>508979</v>
      </c>
      <c r="F38" s="787">
        <f t="shared" si="3"/>
        <v>21.853971661657365</v>
      </c>
      <c r="G38" s="67"/>
      <c r="H38" s="114"/>
      <c r="I38" s="115"/>
      <c r="J38" s="115"/>
      <c r="K38" s="70"/>
      <c r="M38" s="49"/>
      <c r="N38" s="49"/>
      <c r="O38" s="49"/>
    </row>
    <row r="39" spans="1:19" ht="14.4" x14ac:dyDescent="0.3">
      <c r="A39" s="84"/>
      <c r="B39" s="116"/>
      <c r="C39" s="67"/>
      <c r="D39" s="85"/>
      <c r="E39" s="83"/>
      <c r="F39" s="69"/>
      <c r="G39" s="69"/>
      <c r="H39" s="69"/>
      <c r="I39" s="11"/>
      <c r="J39" s="11"/>
      <c r="K39" s="70"/>
      <c r="M39" s="49"/>
      <c r="N39" s="49"/>
      <c r="O39" s="49"/>
    </row>
    <row r="40" spans="1:19" ht="15" thickBot="1" x14ac:dyDescent="0.35">
      <c r="A40" s="84"/>
      <c r="B40" s="117"/>
      <c r="C40" s="67"/>
      <c r="D40" s="118"/>
      <c r="E40" s="83"/>
      <c r="F40" s="118"/>
      <c r="G40" s="118"/>
      <c r="H40" s="118"/>
      <c r="I40" s="11"/>
      <c r="J40" s="11"/>
      <c r="K40" s="70"/>
      <c r="M40" s="49"/>
      <c r="N40" s="49"/>
      <c r="O40" s="49"/>
    </row>
    <row r="41" spans="1:19" ht="14.4" thickBot="1" x14ac:dyDescent="0.35">
      <c r="A41" s="84"/>
      <c r="B41" s="119" t="s">
        <v>89</v>
      </c>
      <c r="C41" s="67"/>
      <c r="D41" s="69"/>
      <c r="E41" s="83"/>
      <c r="F41" s="69"/>
      <c r="G41" s="69"/>
      <c r="H41" s="69"/>
      <c r="I41" s="11"/>
      <c r="J41" s="11"/>
      <c r="K41" s="70"/>
      <c r="M41" s="49"/>
      <c r="N41" s="49"/>
      <c r="O41" s="49"/>
    </row>
    <row r="42" spans="1:19" s="107" customFormat="1" ht="14.4" x14ac:dyDescent="0.3">
      <c r="B42" s="89" t="s">
        <v>24</v>
      </c>
      <c r="C42" s="90">
        <v>2289000</v>
      </c>
      <c r="D42" s="90">
        <v>2289000</v>
      </c>
      <c r="E42" s="87">
        <v>572250</v>
      </c>
      <c r="F42" s="764">
        <f>E42/D42*100</f>
        <v>25</v>
      </c>
      <c r="G42" s="69"/>
      <c r="H42" s="69"/>
      <c r="I42" s="120"/>
      <c r="J42" s="120"/>
      <c r="K42" s="110"/>
      <c r="L42" s="39"/>
      <c r="M42" s="111"/>
      <c r="N42" s="111"/>
      <c r="O42" s="111"/>
      <c r="P42" s="112"/>
      <c r="Q42" s="112"/>
      <c r="R42" s="113"/>
      <c r="S42" s="113"/>
    </row>
    <row r="43" spans="1:19" ht="14.4" thickBot="1" x14ac:dyDescent="0.35">
      <c r="A43" s="84"/>
      <c r="B43" s="765" t="s">
        <v>91</v>
      </c>
      <c r="C43" s="152">
        <v>40000</v>
      </c>
      <c r="D43" s="152">
        <v>40000</v>
      </c>
      <c r="E43" s="766">
        <v>19110</v>
      </c>
      <c r="F43" s="743">
        <f t="shared" ref="F43:F44" si="5">E43/D43*100</f>
        <v>47.774999999999999</v>
      </c>
      <c r="G43" s="69"/>
      <c r="H43" s="69"/>
      <c r="I43" s="11"/>
      <c r="J43" s="11"/>
      <c r="K43" s="70"/>
      <c r="M43" s="49"/>
      <c r="N43" s="49"/>
      <c r="O43" s="49"/>
    </row>
    <row r="44" spans="1:19" ht="14.4" thickBot="1" x14ac:dyDescent="0.35">
      <c r="A44" s="84"/>
      <c r="B44" s="789" t="s">
        <v>60</v>
      </c>
      <c r="C44" s="135">
        <f>SUM(C42:C43)</f>
        <v>2329000</v>
      </c>
      <c r="D44" s="135">
        <f>SUM(D42:D43)</f>
        <v>2329000</v>
      </c>
      <c r="E44" s="767">
        <f>SUM(E42:E43)</f>
        <v>591360</v>
      </c>
      <c r="F44" s="787">
        <f t="shared" si="5"/>
        <v>25.391155002146842</v>
      </c>
      <c r="G44" s="114"/>
      <c r="H44" s="114"/>
      <c r="I44" s="115"/>
      <c r="J44" s="115"/>
      <c r="K44" s="70"/>
      <c r="M44" s="49"/>
      <c r="N44" s="49"/>
      <c r="O44" s="49"/>
    </row>
    <row r="45" spans="1:19" ht="13.8" x14ac:dyDescent="0.3">
      <c r="A45" s="84"/>
      <c r="B45" s="115"/>
      <c r="C45" s="114"/>
      <c r="D45" s="114"/>
      <c r="E45" s="50"/>
      <c r="F45" s="114"/>
      <c r="G45" s="114"/>
      <c r="H45" s="114"/>
      <c r="I45" s="115"/>
      <c r="J45" s="115"/>
      <c r="K45" s="114"/>
    </row>
    <row r="46" spans="1:19" ht="13.8" x14ac:dyDescent="0.3">
      <c r="A46" s="84"/>
      <c r="B46" s="8"/>
      <c r="C46" s="67"/>
      <c r="D46" s="9"/>
      <c r="E46" s="11"/>
      <c r="F46" s="69"/>
      <c r="G46" s="68"/>
      <c r="H46" s="69"/>
      <c r="I46" s="115"/>
      <c r="J46" s="115"/>
      <c r="K46" s="70"/>
    </row>
    <row r="47" spans="1:19" ht="16.2" thickBot="1" x14ac:dyDescent="0.35">
      <c r="A47" s="84"/>
      <c r="B47" s="951" t="s">
        <v>95</v>
      </c>
      <c r="C47" s="951"/>
      <c r="D47" s="9"/>
      <c r="E47" s="50"/>
      <c r="F47" s="9"/>
      <c r="G47" s="68"/>
      <c r="H47" s="69"/>
      <c r="I47" s="115"/>
      <c r="J47" s="115"/>
      <c r="K47" s="70"/>
    </row>
    <row r="48" spans="1:19" ht="13.8" x14ac:dyDescent="0.3">
      <c r="A48" s="84"/>
      <c r="B48" s="121" t="s">
        <v>53</v>
      </c>
      <c r="C48" s="100" t="s">
        <v>80</v>
      </c>
      <c r="D48" s="54" t="s">
        <v>81</v>
      </c>
      <c r="E48" s="773" t="s">
        <v>82</v>
      </c>
      <c r="F48" s="55" t="s">
        <v>5</v>
      </c>
      <c r="G48" s="114"/>
      <c r="H48" s="114"/>
      <c r="I48" s="115"/>
      <c r="J48" s="115"/>
      <c r="K48" s="70"/>
      <c r="L48" s="122"/>
      <c r="M48" s="49"/>
      <c r="N48" s="49"/>
      <c r="O48" s="49"/>
    </row>
    <row r="49" spans="1:15" ht="14.4" thickBot="1" x14ac:dyDescent="0.35">
      <c r="A49" s="84"/>
      <c r="B49" s="123"/>
      <c r="C49" s="103" t="s">
        <v>96</v>
      </c>
      <c r="D49" s="63" t="s">
        <v>83</v>
      </c>
      <c r="E49" s="774" t="s">
        <v>250</v>
      </c>
      <c r="F49" s="64" t="s">
        <v>84</v>
      </c>
      <c r="G49" s="114"/>
      <c r="H49" s="114"/>
      <c r="I49" s="115"/>
      <c r="J49" s="115"/>
      <c r="K49" s="70"/>
      <c r="L49" s="122"/>
      <c r="M49" s="49"/>
      <c r="N49" s="49"/>
      <c r="O49" s="49"/>
    </row>
    <row r="50" spans="1:15" ht="13.8" x14ac:dyDescent="0.3">
      <c r="A50" s="84"/>
      <c r="B50" s="775" t="s">
        <v>97</v>
      </c>
      <c r="C50" s="776">
        <v>52000</v>
      </c>
      <c r="D50" s="776">
        <v>52000</v>
      </c>
      <c r="E50" s="125">
        <f>SUM(E51:E52)</f>
        <v>-11191</v>
      </c>
      <c r="F50" s="760"/>
      <c r="G50" s="114"/>
      <c r="H50" s="114"/>
      <c r="I50" s="115"/>
      <c r="J50" s="115"/>
      <c r="K50" s="70"/>
      <c r="L50" s="122"/>
      <c r="M50" s="49"/>
      <c r="N50" s="49"/>
      <c r="O50" s="49"/>
    </row>
    <row r="51" spans="1:15" ht="13.8" x14ac:dyDescent="0.3">
      <c r="A51" s="84"/>
      <c r="B51" s="124" t="s">
        <v>98</v>
      </c>
      <c r="C51" s="734">
        <v>35000</v>
      </c>
      <c r="D51" s="734">
        <v>35000</v>
      </c>
      <c r="E51" s="125">
        <v>-12702</v>
      </c>
      <c r="F51" s="742"/>
      <c r="G51" s="114"/>
      <c r="H51" s="114"/>
      <c r="I51" s="115"/>
      <c r="J51" s="115"/>
      <c r="K51" s="70"/>
      <c r="L51" s="122"/>
      <c r="M51" s="49"/>
      <c r="N51" s="49"/>
      <c r="O51" s="49"/>
    </row>
    <row r="52" spans="1:15" ht="13.8" x14ac:dyDescent="0.3">
      <c r="A52" s="84"/>
      <c r="B52" s="126" t="s">
        <v>99</v>
      </c>
      <c r="C52" s="768">
        <v>17000</v>
      </c>
      <c r="D52" s="768">
        <v>17000</v>
      </c>
      <c r="E52" s="125">
        <v>1511</v>
      </c>
      <c r="F52" s="742">
        <f t="shared" ref="F52:F56" si="6">E52/D52*100</f>
        <v>8.8882352941176475</v>
      </c>
      <c r="G52" s="114"/>
      <c r="H52" s="114"/>
      <c r="I52" s="115"/>
      <c r="J52" s="115"/>
      <c r="K52" s="70"/>
      <c r="L52" s="122"/>
      <c r="M52" s="49"/>
      <c r="N52" s="49"/>
      <c r="O52" s="49"/>
    </row>
    <row r="53" spans="1:15" ht="13.8" x14ac:dyDescent="0.3">
      <c r="A53" s="84"/>
      <c r="B53" s="127" t="s">
        <v>100</v>
      </c>
      <c r="C53" s="769">
        <v>413300</v>
      </c>
      <c r="D53" s="769">
        <v>413300</v>
      </c>
      <c r="E53" s="771">
        <v>84883</v>
      </c>
      <c r="F53" s="742">
        <f t="shared" si="6"/>
        <v>20.537865956932009</v>
      </c>
      <c r="G53" s="9"/>
      <c r="H53" s="69"/>
      <c r="I53" s="115"/>
      <c r="J53" s="115"/>
      <c r="K53" s="70"/>
      <c r="L53" s="122"/>
      <c r="M53" s="49"/>
      <c r="N53" s="49"/>
      <c r="O53" s="49"/>
    </row>
    <row r="54" spans="1:15" ht="13.8" x14ac:dyDescent="0.3">
      <c r="A54" s="84"/>
      <c r="B54" s="129" t="s">
        <v>101</v>
      </c>
      <c r="C54" s="769">
        <v>40800</v>
      </c>
      <c r="D54" s="769">
        <v>40800</v>
      </c>
      <c r="E54" s="772">
        <v>790</v>
      </c>
      <c r="F54" s="742">
        <f t="shared" si="6"/>
        <v>1.9362745098039216</v>
      </c>
      <c r="G54" s="9"/>
      <c r="H54" s="69"/>
      <c r="I54" s="115"/>
      <c r="J54" s="115"/>
      <c r="K54" s="70"/>
      <c r="L54" s="122"/>
      <c r="M54" s="49"/>
      <c r="N54" s="49"/>
      <c r="O54" s="49"/>
    </row>
    <row r="55" spans="1:15" ht="14.4" thickBot="1" x14ac:dyDescent="0.35">
      <c r="A55" s="84"/>
      <c r="B55" s="777" t="s">
        <v>102</v>
      </c>
      <c r="C55" s="778">
        <v>343200</v>
      </c>
      <c r="D55" s="778">
        <v>343200</v>
      </c>
      <c r="E55" s="779">
        <v>63320</v>
      </c>
      <c r="F55" s="743">
        <f t="shared" si="6"/>
        <v>18.449883449883451</v>
      </c>
      <c r="G55" s="114"/>
      <c r="H55" s="114"/>
      <c r="I55" s="115"/>
      <c r="J55" s="115"/>
      <c r="K55" s="70"/>
      <c r="L55" s="122"/>
      <c r="M55" s="49"/>
      <c r="N55" s="49"/>
      <c r="O55" s="49"/>
    </row>
    <row r="56" spans="1:15" ht="14.4" thickBot="1" x14ac:dyDescent="0.35">
      <c r="A56" s="84"/>
      <c r="B56" s="702" t="s">
        <v>59</v>
      </c>
      <c r="C56" s="411">
        <f>SUM(C50:C55)</f>
        <v>901300</v>
      </c>
      <c r="D56" s="411">
        <f>SUM(D50:D55)</f>
        <v>901300</v>
      </c>
      <c r="E56" s="780">
        <f>SUM(E51:E55)</f>
        <v>137802</v>
      </c>
      <c r="F56" s="787">
        <f t="shared" si="6"/>
        <v>15.289248862753798</v>
      </c>
      <c r="G56" s="114"/>
      <c r="H56" s="114"/>
      <c r="I56" s="115"/>
      <c r="J56" s="115"/>
      <c r="K56" s="114"/>
      <c r="L56" s="122"/>
      <c r="M56" s="49"/>
      <c r="N56" s="49"/>
      <c r="O56" s="49"/>
    </row>
    <row r="57" spans="1:15" ht="14.4" thickBot="1" x14ac:dyDescent="0.35">
      <c r="A57" s="84"/>
      <c r="B57" s="8"/>
      <c r="C57" s="114"/>
      <c r="D57" s="9"/>
      <c r="E57" s="50"/>
      <c r="F57" s="131"/>
      <c r="G57" s="93"/>
      <c r="H57" s="101"/>
      <c r="I57" s="50"/>
      <c r="J57" s="50"/>
      <c r="K57" s="102"/>
      <c r="L57" s="122"/>
      <c r="M57" s="49"/>
      <c r="N57" s="49"/>
      <c r="O57" s="49"/>
    </row>
    <row r="58" spans="1:15" ht="14.4" thickBot="1" x14ac:dyDescent="0.35">
      <c r="A58" s="84"/>
      <c r="B58" s="132" t="s">
        <v>89</v>
      </c>
      <c r="C58" s="114"/>
      <c r="D58" s="9"/>
      <c r="E58" s="50"/>
      <c r="F58" s="131"/>
      <c r="G58" s="93"/>
      <c r="H58" s="101"/>
      <c r="I58" s="50"/>
      <c r="J58" s="50"/>
      <c r="K58" s="102"/>
      <c r="L58" s="122"/>
      <c r="M58" s="49"/>
      <c r="N58" s="49"/>
      <c r="O58" s="49"/>
    </row>
    <row r="59" spans="1:15" ht="13.8" x14ac:dyDescent="0.3">
      <c r="A59" s="84"/>
      <c r="B59" s="133" t="s">
        <v>24</v>
      </c>
      <c r="C59" s="782">
        <v>789300</v>
      </c>
      <c r="D59" s="782">
        <v>789300</v>
      </c>
      <c r="E59" s="134">
        <v>197325</v>
      </c>
      <c r="F59" s="764">
        <f>E59/D59*100</f>
        <v>25</v>
      </c>
      <c r="G59" s="68"/>
      <c r="H59" s="69"/>
      <c r="I59" s="115"/>
      <c r="J59" s="115"/>
      <c r="K59" s="70"/>
      <c r="L59" s="122"/>
      <c r="M59" s="49"/>
      <c r="N59" s="49"/>
      <c r="O59" s="49"/>
    </row>
    <row r="60" spans="1:15" ht="14.4" thickBot="1" x14ac:dyDescent="0.35">
      <c r="A60" s="84"/>
      <c r="B60" s="699" t="s">
        <v>103</v>
      </c>
      <c r="C60" s="601">
        <v>60000</v>
      </c>
      <c r="D60" s="601">
        <v>60000</v>
      </c>
      <c r="E60" s="781">
        <v>15000</v>
      </c>
      <c r="F60" s="743">
        <f t="shared" ref="F60:F61" si="7">E60/D60*100</f>
        <v>25</v>
      </c>
      <c r="G60" s="68"/>
      <c r="H60" s="69"/>
      <c r="I60" s="115"/>
      <c r="J60" s="115"/>
      <c r="K60" s="70"/>
      <c r="L60" s="122"/>
      <c r="M60" s="49"/>
      <c r="N60" s="49"/>
      <c r="O60" s="49"/>
    </row>
    <row r="61" spans="1:15" ht="14.4" thickBot="1" x14ac:dyDescent="0.35">
      <c r="A61" s="84"/>
      <c r="B61" s="702" t="s">
        <v>60</v>
      </c>
      <c r="C61" s="783">
        <f>SUM(C59:C60)</f>
        <v>849300</v>
      </c>
      <c r="D61" s="783">
        <f>SUM(D59:D60)</f>
        <v>849300</v>
      </c>
      <c r="E61" s="136">
        <f>SUM(E59:E60)</f>
        <v>212325</v>
      </c>
      <c r="F61" s="787">
        <f t="shared" si="7"/>
        <v>25</v>
      </c>
      <c r="G61" s="68"/>
      <c r="H61" s="69"/>
      <c r="I61" s="115"/>
      <c r="J61" s="115"/>
      <c r="K61" s="70"/>
      <c r="L61" s="122"/>
      <c r="M61" s="49"/>
      <c r="N61" s="49"/>
      <c r="O61" s="49"/>
    </row>
    <row r="62" spans="1:15" ht="13.8" x14ac:dyDescent="0.3">
      <c r="A62" s="84"/>
      <c r="B62" s="8"/>
      <c r="C62" s="67"/>
      <c r="D62" s="9"/>
      <c r="E62" s="11"/>
      <c r="F62" s="69"/>
      <c r="G62" s="68"/>
      <c r="H62" s="69"/>
      <c r="I62" s="115"/>
      <c r="J62" s="115"/>
      <c r="K62" s="70"/>
    </row>
    <row r="63" spans="1:15" ht="13.8" x14ac:dyDescent="0.3">
      <c r="A63" s="84"/>
      <c r="B63" s="41"/>
      <c r="C63" s="41"/>
      <c r="D63" s="41"/>
      <c r="E63" s="137"/>
      <c r="F63" s="67"/>
      <c r="G63" s="114"/>
      <c r="H63" s="114"/>
      <c r="I63" s="115"/>
      <c r="J63" s="115"/>
      <c r="K63" s="70"/>
    </row>
    <row r="64" spans="1:15" ht="13.8" x14ac:dyDescent="0.3">
      <c r="A64" s="84"/>
      <c r="B64" s="8"/>
      <c r="C64" s="114"/>
      <c r="D64" s="9"/>
      <c r="E64" s="11"/>
      <c r="F64" s="69"/>
      <c r="G64" s="114"/>
      <c r="H64" s="114"/>
      <c r="I64" s="115"/>
      <c r="J64" s="115"/>
      <c r="K64" s="70"/>
    </row>
    <row r="65" spans="1:11" ht="15" thickBot="1" x14ac:dyDescent="0.35">
      <c r="A65" s="84"/>
      <c r="B65" s="138" t="s">
        <v>104</v>
      </c>
      <c r="C65" s="114"/>
      <c r="D65" s="9"/>
      <c r="E65" s="11"/>
      <c r="F65" s="69"/>
      <c r="G65" s="114"/>
      <c r="H65" s="114"/>
      <c r="I65" s="115"/>
      <c r="J65" s="115"/>
      <c r="K65" s="70"/>
    </row>
    <row r="66" spans="1:11" ht="13.8" x14ac:dyDescent="0.3">
      <c r="A66" s="84"/>
      <c r="B66" s="121" t="s">
        <v>53</v>
      </c>
      <c r="C66" s="100" t="s">
        <v>80</v>
      </c>
      <c r="D66" s="54" t="s">
        <v>81</v>
      </c>
      <c r="E66" s="54" t="s">
        <v>82</v>
      </c>
      <c r="F66" s="55" t="s">
        <v>5</v>
      </c>
      <c r="G66" s="9"/>
      <c r="H66" s="69"/>
      <c r="I66" s="115"/>
      <c r="J66" s="115"/>
      <c r="K66" s="70"/>
    </row>
    <row r="67" spans="1:11" ht="14.4" thickBot="1" x14ac:dyDescent="0.35">
      <c r="A67" s="84"/>
      <c r="B67" s="123"/>
      <c r="C67" s="103" t="s">
        <v>83</v>
      </c>
      <c r="D67" s="63" t="s">
        <v>83</v>
      </c>
      <c r="E67" s="63" t="s">
        <v>250</v>
      </c>
      <c r="F67" s="64" t="s">
        <v>84</v>
      </c>
      <c r="G67" s="9"/>
      <c r="H67" s="69"/>
      <c r="I67" s="115"/>
      <c r="J67" s="115"/>
      <c r="K67" s="70"/>
    </row>
    <row r="68" spans="1:11" ht="13.8" x14ac:dyDescent="0.3">
      <c r="A68" s="84"/>
      <c r="B68" s="784" t="s">
        <v>105</v>
      </c>
      <c r="C68" s="776">
        <v>2370000</v>
      </c>
      <c r="D68" s="776">
        <v>2370000</v>
      </c>
      <c r="E68" s="125">
        <f>SUM(E69:E71)</f>
        <v>503334</v>
      </c>
      <c r="F68" s="760">
        <f>E68/D68*100</f>
        <v>21.237721518987343</v>
      </c>
      <c r="G68" s="114"/>
      <c r="H68" s="114"/>
      <c r="I68" s="115"/>
      <c r="J68" s="115"/>
      <c r="K68" s="70"/>
    </row>
    <row r="69" spans="1:11" ht="13.8" x14ac:dyDescent="0.3">
      <c r="A69" s="84"/>
      <c r="B69" s="124" t="s">
        <v>106</v>
      </c>
      <c r="C69" s="734">
        <v>1485000</v>
      </c>
      <c r="D69" s="734">
        <f>C69</f>
        <v>1485000</v>
      </c>
      <c r="E69" s="125">
        <v>282896</v>
      </c>
      <c r="F69" s="742">
        <f t="shared" ref="F69:F75" si="8">E69/D69*100</f>
        <v>19.050235690235688</v>
      </c>
      <c r="G69" s="114"/>
      <c r="H69" s="114"/>
      <c r="I69" s="115"/>
      <c r="J69" s="115"/>
      <c r="K69" s="70"/>
    </row>
    <row r="70" spans="1:11" ht="13.8" x14ac:dyDescent="0.3">
      <c r="A70" s="84"/>
      <c r="B70" s="124" t="s">
        <v>107</v>
      </c>
      <c r="C70" s="734">
        <v>750000</v>
      </c>
      <c r="D70" s="734">
        <f t="shared" ref="D70:D71" si="9">C70</f>
        <v>750000</v>
      </c>
      <c r="E70" s="125">
        <v>186224</v>
      </c>
      <c r="F70" s="742">
        <f t="shared" si="8"/>
        <v>24.829866666666668</v>
      </c>
      <c r="G70" s="114"/>
      <c r="H70" s="114"/>
      <c r="I70" s="115"/>
      <c r="J70" s="115"/>
      <c r="K70" s="70"/>
    </row>
    <row r="71" spans="1:11" x14ac:dyDescent="0.25">
      <c r="B71" s="124" t="s">
        <v>108</v>
      </c>
      <c r="C71" s="768">
        <v>135000</v>
      </c>
      <c r="D71" s="734">
        <f t="shared" si="9"/>
        <v>135000</v>
      </c>
      <c r="E71" s="125">
        <v>34214</v>
      </c>
      <c r="F71" s="742">
        <f t="shared" si="8"/>
        <v>25.343703703703703</v>
      </c>
    </row>
    <row r="72" spans="1:11" x14ac:dyDescent="0.25">
      <c r="B72" s="129" t="s">
        <v>109</v>
      </c>
      <c r="C72" s="769">
        <v>2014000</v>
      </c>
      <c r="D72" s="769">
        <v>2014000</v>
      </c>
      <c r="E72" s="128">
        <v>525250</v>
      </c>
      <c r="F72" s="742">
        <f t="shared" si="8"/>
        <v>26.079940417080437</v>
      </c>
    </row>
    <row r="73" spans="1:11" x14ac:dyDescent="0.25">
      <c r="B73" s="130" t="s">
        <v>85</v>
      </c>
      <c r="C73" s="770">
        <v>370000</v>
      </c>
      <c r="D73" s="770">
        <v>370000</v>
      </c>
      <c r="E73" s="128">
        <v>55279</v>
      </c>
      <c r="F73" s="742">
        <f t="shared" si="8"/>
        <v>14.94027027027027</v>
      </c>
    </row>
    <row r="74" spans="1:11" ht="13.8" thickBot="1" x14ac:dyDescent="0.3">
      <c r="B74" s="674" t="s">
        <v>94</v>
      </c>
      <c r="C74" s="785">
        <v>120000</v>
      </c>
      <c r="D74" s="778">
        <v>120000</v>
      </c>
      <c r="E74" s="781">
        <v>26983</v>
      </c>
      <c r="F74" s="743">
        <f t="shared" si="8"/>
        <v>22.485833333333332</v>
      </c>
    </row>
    <row r="75" spans="1:11" ht="14.4" thickBot="1" x14ac:dyDescent="0.35">
      <c r="B75" s="702" t="s">
        <v>59</v>
      </c>
      <c r="C75" s="411">
        <f>SUM(C72:C74)+C68</f>
        <v>4874000</v>
      </c>
      <c r="D75" s="411">
        <f>SUM(D72:D74)+D68</f>
        <v>4874000</v>
      </c>
      <c r="E75" s="411">
        <f>SUM(E72:E74)+E68</f>
        <v>1110846</v>
      </c>
      <c r="F75" s="787">
        <f t="shared" si="8"/>
        <v>22.791259745588839</v>
      </c>
    </row>
    <row r="76" spans="1:11" ht="14.4" thickBot="1" x14ac:dyDescent="0.35">
      <c r="B76" s="8"/>
      <c r="C76" s="114"/>
      <c r="D76" s="9"/>
      <c r="E76" s="50"/>
      <c r="F76" s="69"/>
    </row>
    <row r="77" spans="1:11" ht="14.4" thickBot="1" x14ac:dyDescent="0.35">
      <c r="B77" s="132" t="s">
        <v>89</v>
      </c>
      <c r="C77" s="114"/>
      <c r="D77" s="9"/>
      <c r="E77" s="50"/>
      <c r="F77" s="69"/>
    </row>
    <row r="78" spans="1:11" x14ac:dyDescent="0.25">
      <c r="B78" s="133" t="s">
        <v>24</v>
      </c>
      <c r="C78" s="786">
        <v>3374000</v>
      </c>
      <c r="D78" s="786">
        <v>3374000</v>
      </c>
      <c r="E78" s="134">
        <v>843498</v>
      </c>
      <c r="F78" s="764">
        <f>E78/D78*100</f>
        <v>24.999940723177239</v>
      </c>
    </row>
    <row r="79" spans="1:11" ht="13.8" thickBot="1" x14ac:dyDescent="0.3">
      <c r="B79" s="699" t="s">
        <v>110</v>
      </c>
      <c r="C79" s="778">
        <v>1500000</v>
      </c>
      <c r="D79" s="778">
        <v>1500000</v>
      </c>
      <c r="E79" s="781">
        <v>415998</v>
      </c>
      <c r="F79" s="743">
        <f t="shared" ref="F79:F80" si="10">E79/D79*100</f>
        <v>27.733200000000004</v>
      </c>
    </row>
    <row r="80" spans="1:11" ht="14.4" thickBot="1" x14ac:dyDescent="0.35">
      <c r="B80" s="702" t="s">
        <v>60</v>
      </c>
      <c r="C80" s="411">
        <f>SUM(C78:C79)</f>
        <v>4874000</v>
      </c>
      <c r="D80" s="411">
        <f>SUM(D78:D79)</f>
        <v>4874000</v>
      </c>
      <c r="E80" s="136">
        <f>SUM(E78:E79)</f>
        <v>1259496</v>
      </c>
      <c r="F80" s="787">
        <f t="shared" si="10"/>
        <v>25.8411161263849</v>
      </c>
    </row>
    <row r="82" spans="2:3" x14ac:dyDescent="0.25">
      <c r="B82" s="41"/>
    </row>
    <row r="83" spans="2:3" x14ac:dyDescent="0.25">
      <c r="B83" s="140"/>
      <c r="C83" s="141"/>
    </row>
    <row r="109" spans="1:1" x14ac:dyDescent="0.25">
      <c r="A109" s="142"/>
    </row>
    <row r="110" spans="1:1" x14ac:dyDescent="0.25">
      <c r="A110" s="142"/>
    </row>
    <row r="111" spans="1:1" x14ac:dyDescent="0.25">
      <c r="A111" s="142"/>
    </row>
    <row r="112" spans="1:1" x14ac:dyDescent="0.25">
      <c r="A112" s="142"/>
    </row>
    <row r="113" spans="1:1" x14ac:dyDescent="0.25">
      <c r="A113" s="142"/>
    </row>
    <row r="114" spans="1:1" x14ac:dyDescent="0.25">
      <c r="A114" s="142"/>
    </row>
    <row r="115" spans="1:1" x14ac:dyDescent="0.25">
      <c r="A115" s="142"/>
    </row>
    <row r="116" spans="1:1" x14ac:dyDescent="0.25">
      <c r="A116" s="142"/>
    </row>
    <row r="117" spans="1:1" x14ac:dyDescent="0.25">
      <c r="A117" s="142"/>
    </row>
    <row r="118" spans="1:1" x14ac:dyDescent="0.25">
      <c r="A118" s="142"/>
    </row>
    <row r="119" spans="1:1" x14ac:dyDescent="0.25">
      <c r="A119" s="142"/>
    </row>
    <row r="120" spans="1:1" x14ac:dyDescent="0.25">
      <c r="A120" s="142"/>
    </row>
    <row r="121" spans="1:1" x14ac:dyDescent="0.25">
      <c r="A121" s="142"/>
    </row>
    <row r="122" spans="1:1" x14ac:dyDescent="0.25">
      <c r="A122" s="142"/>
    </row>
    <row r="123" spans="1:1" x14ac:dyDescent="0.25">
      <c r="A123" s="142"/>
    </row>
    <row r="124" spans="1:1" x14ac:dyDescent="0.25">
      <c r="A124" s="142"/>
    </row>
    <row r="140" spans="1:2" x14ac:dyDescent="0.25">
      <c r="A140" s="142"/>
      <c r="B140" s="143"/>
    </row>
    <row r="141" spans="1:2" x14ac:dyDescent="0.25">
      <c r="A141" s="142"/>
      <c r="B141" s="143"/>
    </row>
    <row r="142" spans="1:2" x14ac:dyDescent="0.25">
      <c r="A142" s="142"/>
      <c r="B142" s="143"/>
    </row>
    <row r="143" spans="1:2" x14ac:dyDescent="0.25">
      <c r="A143" s="142"/>
      <c r="B143" s="143"/>
    </row>
    <row r="144" spans="1:2" x14ac:dyDescent="0.25">
      <c r="A144" s="142"/>
      <c r="B144" s="143"/>
    </row>
    <row r="145" spans="1:2" x14ac:dyDescent="0.25">
      <c r="A145" s="142"/>
      <c r="B145" s="143"/>
    </row>
    <row r="146" spans="1:2" x14ac:dyDescent="0.25">
      <c r="A146" s="142"/>
      <c r="B146" s="143"/>
    </row>
    <row r="147" spans="1:2" x14ac:dyDescent="0.25">
      <c r="A147" s="142"/>
      <c r="B147" s="143"/>
    </row>
    <row r="148" spans="1:2" x14ac:dyDescent="0.25">
      <c r="A148" s="142"/>
      <c r="B148" s="143"/>
    </row>
    <row r="149" spans="1:2" x14ac:dyDescent="0.25">
      <c r="A149" s="142"/>
      <c r="B149" s="143"/>
    </row>
    <row r="150" spans="1:2" x14ac:dyDescent="0.25">
      <c r="A150" s="142"/>
      <c r="B150" s="143"/>
    </row>
    <row r="151" spans="1:2" x14ac:dyDescent="0.25">
      <c r="A151" s="142"/>
      <c r="B151" s="143"/>
    </row>
    <row r="152" spans="1:2" x14ac:dyDescent="0.25">
      <c r="A152" s="142"/>
      <c r="B152" s="143"/>
    </row>
    <row r="153" spans="1:2" x14ac:dyDescent="0.25">
      <c r="A153" s="142"/>
      <c r="B153" s="143"/>
    </row>
  </sheetData>
  <mergeCells count="4">
    <mergeCell ref="A1:K1"/>
    <mergeCell ref="A2:K2"/>
    <mergeCell ref="M4:N4"/>
    <mergeCell ref="B47:C47"/>
  </mergeCells>
  <pageMargins left="0.74791666666666667" right="0.36" top="0.56999999999999995" bottom="0.3298611111111111" header="0.51180555555555562" footer="0.51180555555555562"/>
  <pageSetup paperSize="9" firstPageNumber="0" orientation="portrait" r:id="rId1"/>
  <headerFooter alignWithMargins="0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opLeftCell="B25" zoomScaleNormal="100" workbookViewId="0">
      <selection activeCell="E4" sqref="E4:E5"/>
    </sheetView>
  </sheetViews>
  <sheetFormatPr defaultRowHeight="13.2" x14ac:dyDescent="0.25"/>
  <cols>
    <col min="1" max="1" width="0.77734375" style="271" hidden="1" customWidth="1"/>
    <col min="2" max="2" width="42.21875" style="84" customWidth="1"/>
    <col min="3" max="3" width="13.44140625" style="84" customWidth="1"/>
    <col min="4" max="5" width="9.77734375" style="84" customWidth="1"/>
    <col min="6" max="6" width="11" style="84" customWidth="1"/>
    <col min="7" max="7" width="1" style="84" customWidth="1"/>
    <col min="8" max="11" width="9.21875" style="84" hidden="1" customWidth="1"/>
    <col min="12" max="12" width="67.44140625" style="84" customWidth="1"/>
    <col min="13" max="13" width="8.88671875" style="84"/>
    <col min="14" max="14" width="19.21875" style="84" customWidth="1"/>
    <col min="15" max="15" width="8.88671875" style="84"/>
    <col min="16" max="16" width="9.21875" style="84" bestFit="1" customWidth="1"/>
    <col min="17" max="16384" width="8.88671875" style="84"/>
  </cols>
  <sheetData>
    <row r="1" spans="1:23" ht="20.399999999999999" x14ac:dyDescent="0.35">
      <c r="A1" s="914" t="s">
        <v>76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O1" s="164"/>
      <c r="P1" s="164"/>
      <c r="Q1" s="164"/>
      <c r="R1" s="157"/>
      <c r="S1" s="157"/>
      <c r="T1" s="157"/>
      <c r="U1" s="157"/>
      <c r="V1" s="157"/>
      <c r="W1" s="157"/>
    </row>
    <row r="2" spans="1:23" ht="15.6" x14ac:dyDescent="0.3">
      <c r="A2" s="915" t="s">
        <v>196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O2" s="164"/>
      <c r="P2" s="50"/>
      <c r="Q2" s="50"/>
      <c r="R2" s="157"/>
      <c r="S2" s="157"/>
      <c r="T2" s="157"/>
      <c r="U2" s="157"/>
      <c r="V2" s="157"/>
      <c r="W2" s="157"/>
    </row>
    <row r="3" spans="1:23" ht="7.5" customHeight="1" thickBot="1" x14ac:dyDescent="0.3">
      <c r="A3" s="43"/>
      <c r="B3" s="44"/>
      <c r="C3" s="44"/>
      <c r="D3" s="44"/>
      <c r="E3" s="44"/>
      <c r="F3" s="44"/>
      <c r="G3" s="44"/>
      <c r="H3" s="44"/>
      <c r="I3" s="46"/>
      <c r="J3" s="46"/>
      <c r="K3" s="199"/>
      <c r="O3" s="157"/>
      <c r="P3" s="157"/>
      <c r="Q3" s="157"/>
      <c r="R3" s="157"/>
      <c r="S3" s="157"/>
      <c r="T3" s="157"/>
      <c r="U3" s="157"/>
      <c r="V3" s="157"/>
      <c r="W3" s="157"/>
    </row>
    <row r="4" spans="1:23" ht="15" customHeight="1" x14ac:dyDescent="0.3">
      <c r="A4" s="174"/>
      <c r="B4" s="172" t="s">
        <v>53</v>
      </c>
      <c r="C4" s="53" t="s">
        <v>80</v>
      </c>
      <c r="D4" s="54" t="s">
        <v>81</v>
      </c>
      <c r="E4" s="916" t="s">
        <v>248</v>
      </c>
      <c r="F4" s="55" t="s">
        <v>5</v>
      </c>
      <c r="G4" s="56"/>
      <c r="H4" s="57"/>
      <c r="I4" s="44"/>
      <c r="J4" s="44"/>
      <c r="K4" s="58"/>
      <c r="L4" s="39"/>
      <c r="M4" s="39"/>
      <c r="N4" s="39"/>
      <c r="O4" s="231"/>
      <c r="P4" s="231"/>
      <c r="Q4" s="231"/>
      <c r="R4" s="231"/>
      <c r="S4" s="231"/>
      <c r="T4" s="231"/>
      <c r="U4" s="122"/>
      <c r="V4" s="157"/>
      <c r="W4" s="157"/>
    </row>
    <row r="5" spans="1:23" ht="15" customHeight="1" thickBot="1" x14ac:dyDescent="0.35">
      <c r="A5" s="60"/>
      <c r="B5" s="232"/>
      <c r="C5" s="62" t="s">
        <v>134</v>
      </c>
      <c r="D5" s="63" t="s">
        <v>197</v>
      </c>
      <c r="E5" s="917"/>
      <c r="F5" s="64" t="s">
        <v>84</v>
      </c>
      <c r="G5" s="56"/>
      <c r="H5" s="57"/>
      <c r="I5" s="44"/>
      <c r="J5" s="44"/>
      <c r="K5" s="58"/>
      <c r="L5" s="39"/>
      <c r="M5" s="39"/>
      <c r="N5" s="39"/>
      <c r="O5" s="231"/>
      <c r="P5" s="231"/>
      <c r="Q5" s="231"/>
      <c r="R5" s="231"/>
      <c r="S5" s="231"/>
      <c r="T5" s="231"/>
      <c r="U5" s="122"/>
      <c r="V5" s="157"/>
      <c r="W5" s="157"/>
    </row>
    <row r="6" spans="1:23" ht="13.05" customHeight="1" x14ac:dyDescent="0.3">
      <c r="A6" s="65"/>
      <c r="B6" s="573" t="s">
        <v>236</v>
      </c>
      <c r="C6" s="560">
        <f>SUM(C7:C10)</f>
        <v>1543000</v>
      </c>
      <c r="D6" s="407">
        <f>SUM(D7:D10)</f>
        <v>1543000</v>
      </c>
      <c r="E6" s="527">
        <f>SUM(E7:E10)</f>
        <v>396056</v>
      </c>
      <c r="F6" s="807">
        <f>E6/D6*100</f>
        <v>25.667919637070639</v>
      </c>
      <c r="G6" s="68"/>
      <c r="H6" s="187"/>
      <c r="I6" s="44"/>
      <c r="J6" s="44"/>
      <c r="K6" s="157"/>
      <c r="L6" s="39"/>
      <c r="M6" s="39"/>
      <c r="N6" s="39"/>
      <c r="O6" s="231"/>
      <c r="P6" s="231"/>
      <c r="Q6" s="231"/>
      <c r="R6" s="231"/>
      <c r="S6" s="231"/>
      <c r="T6" s="231"/>
      <c r="U6" s="122"/>
      <c r="V6" s="157"/>
      <c r="W6" s="157"/>
    </row>
    <row r="7" spans="1:23" ht="13.05" customHeight="1" x14ac:dyDescent="0.3">
      <c r="A7" s="65"/>
      <c r="B7" s="571" t="s">
        <v>231</v>
      </c>
      <c r="C7" s="562">
        <v>335000</v>
      </c>
      <c r="D7" s="561">
        <v>335000</v>
      </c>
      <c r="E7" s="529">
        <v>98998</v>
      </c>
      <c r="F7" s="808">
        <f t="shared" ref="F7:F26" si="0">E7/D7*100</f>
        <v>29.551641791044776</v>
      </c>
      <c r="G7" s="68"/>
      <c r="H7" s="187"/>
      <c r="I7" s="44"/>
      <c r="J7" s="44"/>
      <c r="K7" s="157"/>
      <c r="L7" s="39"/>
      <c r="M7" s="39"/>
      <c r="N7" s="39"/>
      <c r="O7" s="231"/>
      <c r="P7" s="231"/>
      <c r="Q7" s="231"/>
      <c r="R7" s="231"/>
      <c r="S7" s="231"/>
      <c r="T7" s="231"/>
      <c r="U7" s="122"/>
      <c r="V7" s="157"/>
      <c r="W7" s="157"/>
    </row>
    <row r="8" spans="1:23" ht="13.05" customHeight="1" x14ac:dyDescent="0.3">
      <c r="A8" s="65"/>
      <c r="B8" s="572" t="s">
        <v>237</v>
      </c>
      <c r="C8" s="562">
        <v>11000</v>
      </c>
      <c r="D8" s="529">
        <v>11000</v>
      </c>
      <c r="E8" s="18">
        <v>2130</v>
      </c>
      <c r="F8" s="808">
        <f t="shared" si="0"/>
        <v>19.363636363636363</v>
      </c>
      <c r="G8" s="68"/>
      <c r="H8" s="187"/>
      <c r="I8" s="44"/>
      <c r="J8" s="44"/>
      <c r="K8" s="157"/>
      <c r="L8" s="39"/>
      <c r="M8" s="39"/>
      <c r="N8" s="39"/>
      <c r="O8" s="231"/>
      <c r="P8" s="231"/>
      <c r="Q8" s="231"/>
      <c r="R8" s="231"/>
      <c r="S8" s="231"/>
      <c r="T8" s="231"/>
      <c r="U8" s="122"/>
      <c r="V8" s="157"/>
      <c r="W8" s="157"/>
    </row>
    <row r="9" spans="1:23" ht="13.05" customHeight="1" x14ac:dyDescent="0.3">
      <c r="A9" s="65"/>
      <c r="B9" s="572" t="s">
        <v>133</v>
      </c>
      <c r="C9" s="562">
        <v>147000</v>
      </c>
      <c r="D9" s="529">
        <v>147000</v>
      </c>
      <c r="E9" s="18">
        <v>35647</v>
      </c>
      <c r="F9" s="808">
        <f t="shared" si="0"/>
        <v>24.249659863945578</v>
      </c>
      <c r="G9" s="68"/>
      <c r="H9" s="187"/>
      <c r="I9" s="44"/>
      <c r="J9" s="44"/>
      <c r="K9" s="157"/>
      <c r="L9" s="39"/>
      <c r="M9" s="39"/>
      <c r="N9" s="39"/>
      <c r="O9" s="231"/>
      <c r="P9" s="231"/>
      <c r="Q9" s="231"/>
      <c r="R9" s="231"/>
      <c r="S9" s="231"/>
      <c r="T9" s="231"/>
      <c r="U9" s="122"/>
      <c r="V9" s="157"/>
      <c r="W9" s="157"/>
    </row>
    <row r="10" spans="1:23" ht="13.05" customHeight="1" x14ac:dyDescent="0.3">
      <c r="A10" s="65"/>
      <c r="B10" s="572" t="s">
        <v>132</v>
      </c>
      <c r="C10" s="562">
        <v>1050000</v>
      </c>
      <c r="D10" s="529">
        <v>1050000</v>
      </c>
      <c r="E10" s="18">
        <v>259281</v>
      </c>
      <c r="F10" s="808">
        <f t="shared" si="0"/>
        <v>24.693428571428573</v>
      </c>
      <c r="G10" s="68"/>
      <c r="H10" s="187"/>
      <c r="I10" s="44"/>
      <c r="J10" s="44"/>
      <c r="K10" s="157"/>
      <c r="L10" s="39"/>
      <c r="M10" s="39"/>
      <c r="N10" s="39"/>
      <c r="O10" s="231"/>
      <c r="P10" s="231"/>
      <c r="Q10" s="231"/>
      <c r="R10" s="231"/>
      <c r="S10" s="231"/>
      <c r="T10" s="231"/>
      <c r="U10" s="122"/>
      <c r="V10" s="157"/>
      <c r="W10" s="157"/>
    </row>
    <row r="11" spans="1:23" ht="13.05" customHeight="1" x14ac:dyDescent="0.3">
      <c r="A11" s="65"/>
      <c r="B11" s="500" t="s">
        <v>85</v>
      </c>
      <c r="C11" s="563">
        <v>1100000</v>
      </c>
      <c r="D11" s="316">
        <v>1100000</v>
      </c>
      <c r="E11" s="18">
        <v>408335</v>
      </c>
      <c r="F11" s="808">
        <f t="shared" si="0"/>
        <v>37.121363636363633</v>
      </c>
      <c r="G11" s="68"/>
      <c r="H11" s="68"/>
      <c r="I11" s="44"/>
      <c r="J11" s="44"/>
      <c r="K11" s="157"/>
      <c r="L11" s="39"/>
      <c r="M11" s="39"/>
      <c r="N11" s="39"/>
      <c r="O11" s="231"/>
      <c r="P11" s="231"/>
      <c r="Q11" s="231"/>
      <c r="R11" s="231"/>
      <c r="S11" s="231"/>
      <c r="T11" s="231"/>
      <c r="U11" s="122"/>
      <c r="V11" s="157"/>
      <c r="W11" s="157"/>
    </row>
    <row r="12" spans="1:23" ht="13.05" customHeight="1" x14ac:dyDescent="0.3">
      <c r="A12" s="65"/>
      <c r="B12" s="574" t="s">
        <v>10</v>
      </c>
      <c r="C12" s="564">
        <v>145000</v>
      </c>
      <c r="D12" s="317">
        <v>145000</v>
      </c>
      <c r="E12" s="318">
        <v>48825</v>
      </c>
      <c r="F12" s="528">
        <f t="shared" si="0"/>
        <v>33.672413793103452</v>
      </c>
      <c r="G12" s="68"/>
      <c r="H12" s="187"/>
      <c r="I12" s="44"/>
      <c r="J12" s="44"/>
      <c r="K12" s="157"/>
      <c r="L12" s="122"/>
      <c r="M12" s="39"/>
      <c r="N12" s="39"/>
      <c r="O12" s="231"/>
      <c r="P12" s="231"/>
      <c r="Q12" s="231"/>
      <c r="R12" s="231"/>
      <c r="S12" s="231"/>
      <c r="T12" s="231"/>
      <c r="U12" s="122"/>
      <c r="V12" s="157"/>
      <c r="W12" s="157"/>
    </row>
    <row r="13" spans="1:23" ht="13.05" customHeight="1" x14ac:dyDescent="0.3">
      <c r="A13" s="65"/>
      <c r="B13" s="575" t="s">
        <v>198</v>
      </c>
      <c r="C13" s="565">
        <v>30000</v>
      </c>
      <c r="D13" s="320">
        <v>30000</v>
      </c>
      <c r="E13" s="321">
        <v>1950</v>
      </c>
      <c r="F13" s="528">
        <f t="shared" si="0"/>
        <v>6.5</v>
      </c>
      <c r="G13" s="68"/>
      <c r="H13" s="187"/>
      <c r="I13" s="44"/>
      <c r="J13" s="44"/>
      <c r="K13" s="157"/>
      <c r="L13" s="122"/>
      <c r="M13" s="39"/>
      <c r="N13" s="39"/>
      <c r="O13" s="231"/>
      <c r="P13" s="231"/>
      <c r="Q13" s="231"/>
      <c r="R13" s="231"/>
      <c r="S13" s="231"/>
      <c r="T13" s="231"/>
      <c r="U13" s="122"/>
      <c r="V13" s="157"/>
      <c r="W13" s="157"/>
    </row>
    <row r="14" spans="1:23" ht="13.05" customHeight="1" x14ac:dyDescent="0.3">
      <c r="A14" s="65"/>
      <c r="B14" s="576" t="s">
        <v>16</v>
      </c>
      <c r="C14" s="566">
        <v>360310</v>
      </c>
      <c r="D14" s="322">
        <v>360310</v>
      </c>
      <c r="E14" s="321">
        <v>89580</v>
      </c>
      <c r="F14" s="528">
        <f t="shared" si="0"/>
        <v>24.861924453942439</v>
      </c>
      <c r="G14" s="68"/>
      <c r="H14" s="187"/>
      <c r="I14" s="44"/>
      <c r="J14" s="44"/>
      <c r="K14" s="157"/>
      <c r="L14" s="122"/>
      <c r="M14" s="234"/>
      <c r="N14" s="39"/>
      <c r="O14" s="231"/>
      <c r="P14" s="231"/>
      <c r="Q14" s="231"/>
      <c r="R14" s="231"/>
      <c r="S14" s="231"/>
      <c r="T14" s="231"/>
      <c r="U14" s="122"/>
      <c r="V14" s="157"/>
      <c r="W14" s="157"/>
    </row>
    <row r="15" spans="1:23" ht="13.05" customHeight="1" x14ac:dyDescent="0.3">
      <c r="A15" s="65"/>
      <c r="B15" s="577" t="s">
        <v>28</v>
      </c>
      <c r="C15" s="567">
        <v>14820</v>
      </c>
      <c r="D15" s="324">
        <v>14820</v>
      </c>
      <c r="E15" s="325">
        <v>0</v>
      </c>
      <c r="F15" s="528">
        <f t="shared" si="0"/>
        <v>0</v>
      </c>
      <c r="G15" s="68"/>
      <c r="H15" s="179"/>
      <c r="I15" s="37"/>
      <c r="J15" s="37"/>
      <c r="K15" s="157"/>
      <c r="L15" s="122"/>
      <c r="M15" s="122"/>
      <c r="N15" s="39"/>
      <c r="O15" s="231"/>
      <c r="P15" s="231"/>
      <c r="Q15" s="231"/>
      <c r="R15" s="231"/>
      <c r="S15" s="231"/>
      <c r="T15" s="231"/>
      <c r="U15" s="122"/>
      <c r="V15" s="157"/>
      <c r="W15" s="157"/>
    </row>
    <row r="16" spans="1:23" ht="13.05" customHeight="1" x14ac:dyDescent="0.3">
      <c r="A16" s="65"/>
      <c r="B16" s="578" t="s">
        <v>199</v>
      </c>
      <c r="C16" s="568">
        <v>350000</v>
      </c>
      <c r="D16" s="316">
        <v>350000</v>
      </c>
      <c r="E16" s="18">
        <v>1873</v>
      </c>
      <c r="F16" s="528">
        <f t="shared" si="0"/>
        <v>0.53514285714285714</v>
      </c>
      <c r="G16" s="68"/>
      <c r="H16" s="179"/>
      <c r="I16" s="37"/>
      <c r="J16" s="37"/>
      <c r="K16" s="157"/>
      <c r="L16" s="122"/>
      <c r="M16" s="122"/>
      <c r="N16" s="39"/>
      <c r="O16" s="231"/>
      <c r="P16" s="231"/>
      <c r="Q16" s="231"/>
      <c r="R16" s="231"/>
      <c r="S16" s="231"/>
      <c r="T16" s="231"/>
      <c r="U16" s="122"/>
      <c r="V16" s="157"/>
      <c r="W16" s="157"/>
    </row>
    <row r="17" spans="1:23" ht="13.05" customHeight="1" x14ac:dyDescent="0.3">
      <c r="A17" s="65"/>
      <c r="B17" s="578" t="s">
        <v>200</v>
      </c>
      <c r="C17" s="565">
        <v>10000</v>
      </c>
      <c r="D17" s="316">
        <v>10000</v>
      </c>
      <c r="E17" s="18">
        <v>4090</v>
      </c>
      <c r="F17" s="528">
        <f t="shared" si="0"/>
        <v>40.9</v>
      </c>
      <c r="G17" s="68"/>
      <c r="H17" s="179"/>
      <c r="I17" s="37"/>
      <c r="J17" s="37"/>
      <c r="K17" s="157"/>
      <c r="L17" s="122"/>
      <c r="M17" s="122"/>
      <c r="N17" s="39"/>
      <c r="O17" s="231"/>
      <c r="P17" s="231"/>
      <c r="Q17" s="231"/>
      <c r="R17" s="231"/>
      <c r="S17" s="231"/>
      <c r="T17" s="231"/>
      <c r="U17" s="122"/>
      <c r="V17" s="157"/>
      <c r="W17" s="157"/>
    </row>
    <row r="18" spans="1:23" ht="13.05" customHeight="1" x14ac:dyDescent="0.3">
      <c r="A18" s="65"/>
      <c r="B18" s="578" t="s">
        <v>201</v>
      </c>
      <c r="C18" s="565">
        <v>50000</v>
      </c>
      <c r="D18" s="316">
        <v>50000</v>
      </c>
      <c r="E18" s="18">
        <v>0</v>
      </c>
      <c r="F18" s="528">
        <f t="shared" si="0"/>
        <v>0</v>
      </c>
      <c r="G18" s="68"/>
      <c r="H18" s="179"/>
      <c r="I18" s="37"/>
      <c r="J18" s="37"/>
      <c r="K18" s="157"/>
      <c r="L18" s="122"/>
      <c r="M18" s="122"/>
      <c r="N18" s="39"/>
      <c r="O18" s="231"/>
      <c r="P18" s="231"/>
      <c r="Q18" s="231"/>
      <c r="R18" s="231"/>
      <c r="S18" s="231"/>
      <c r="T18" s="231"/>
      <c r="U18" s="122"/>
      <c r="V18" s="157"/>
      <c r="W18" s="157"/>
    </row>
    <row r="19" spans="1:23" ht="13.05" customHeight="1" x14ac:dyDescent="0.3">
      <c r="A19" s="65"/>
      <c r="B19" s="576" t="s">
        <v>202</v>
      </c>
      <c r="C19" s="569">
        <v>50000</v>
      </c>
      <c r="D19" s="316">
        <v>50000</v>
      </c>
      <c r="E19" s="18">
        <v>0</v>
      </c>
      <c r="F19" s="528">
        <f t="shared" si="0"/>
        <v>0</v>
      </c>
      <c r="G19" s="68"/>
      <c r="H19" s="187"/>
      <c r="I19" s="44"/>
      <c r="J19" s="44"/>
      <c r="K19" s="157"/>
      <c r="L19" s="122"/>
      <c r="M19" s="122"/>
      <c r="N19" s="39"/>
      <c r="O19" s="231"/>
      <c r="P19" s="231"/>
      <c r="Q19" s="231"/>
      <c r="R19" s="231"/>
      <c r="S19" s="231"/>
      <c r="T19" s="231"/>
      <c r="U19" s="122"/>
      <c r="V19" s="157"/>
      <c r="W19" s="157"/>
    </row>
    <row r="20" spans="1:23" ht="13.05" customHeight="1" x14ac:dyDescent="0.3">
      <c r="A20" s="65"/>
      <c r="B20" s="579" t="s">
        <v>203</v>
      </c>
      <c r="C20" s="568">
        <v>15000</v>
      </c>
      <c r="D20" s="327">
        <v>15000</v>
      </c>
      <c r="E20" s="328">
        <v>0</v>
      </c>
      <c r="F20" s="528">
        <f t="shared" si="0"/>
        <v>0</v>
      </c>
      <c r="G20" s="68"/>
      <c r="H20" s="187"/>
      <c r="I20" s="44"/>
      <c r="J20" s="44"/>
      <c r="K20" s="157"/>
      <c r="L20" s="122"/>
      <c r="M20" s="122"/>
      <c r="N20" s="39"/>
      <c r="O20" s="231"/>
      <c r="P20" s="231"/>
      <c r="Q20" s="231"/>
      <c r="R20" s="231"/>
      <c r="S20" s="231"/>
      <c r="T20" s="231"/>
      <c r="U20" s="122"/>
      <c r="V20" s="157"/>
      <c r="W20" s="157"/>
    </row>
    <row r="21" spans="1:23" ht="13.05" customHeight="1" x14ac:dyDescent="0.3">
      <c r="A21" s="65"/>
      <c r="B21" s="580" t="s">
        <v>124</v>
      </c>
      <c r="C21" s="564">
        <v>75000</v>
      </c>
      <c r="D21" s="329">
        <v>75000</v>
      </c>
      <c r="E21" s="330">
        <v>25560</v>
      </c>
      <c r="F21" s="528">
        <f t="shared" si="0"/>
        <v>34.08</v>
      </c>
      <c r="G21" s="68"/>
      <c r="H21" s="189"/>
      <c r="I21" s="37"/>
      <c r="J21" s="37"/>
      <c r="K21" s="145"/>
      <c r="L21" s="122"/>
      <c r="M21" s="122"/>
      <c r="N21" s="39"/>
      <c r="O21" s="231"/>
      <c r="P21" s="231"/>
      <c r="Q21" s="231"/>
      <c r="R21" s="231"/>
      <c r="S21" s="231"/>
      <c r="T21" s="231"/>
      <c r="U21" s="122"/>
      <c r="V21" s="157"/>
      <c r="W21" s="157"/>
    </row>
    <row r="22" spans="1:23" ht="13.05" customHeight="1" x14ac:dyDescent="0.3">
      <c r="A22" s="65"/>
      <c r="B22" s="391" t="s">
        <v>204</v>
      </c>
      <c r="C22" s="570">
        <v>50000</v>
      </c>
      <c r="D22" s="316">
        <v>50000</v>
      </c>
      <c r="E22" s="331">
        <v>8794</v>
      </c>
      <c r="F22" s="528">
        <f t="shared" si="0"/>
        <v>17.588000000000001</v>
      </c>
      <c r="G22" s="68"/>
      <c r="H22" s="179"/>
      <c r="I22" s="37"/>
      <c r="J22" s="37"/>
      <c r="K22" s="145"/>
      <c r="L22" s="122"/>
      <c r="M22" s="122"/>
      <c r="N22" s="39"/>
      <c r="O22" s="231"/>
      <c r="P22" s="231"/>
      <c r="Q22" s="231"/>
      <c r="R22" s="231"/>
      <c r="S22" s="231"/>
      <c r="T22" s="231"/>
      <c r="U22" s="122"/>
      <c r="V22" s="157"/>
      <c r="W22" s="157"/>
    </row>
    <row r="23" spans="1:23" s="241" customFormat="1" ht="13.05" customHeight="1" x14ac:dyDescent="0.3">
      <c r="A23" s="235"/>
      <c r="B23" s="581" t="s">
        <v>205</v>
      </c>
      <c r="C23" s="570">
        <v>96000</v>
      </c>
      <c r="D23" s="327">
        <v>96000</v>
      </c>
      <c r="E23" s="332">
        <v>24000</v>
      </c>
      <c r="F23" s="528">
        <f t="shared" si="0"/>
        <v>25</v>
      </c>
      <c r="G23" s="68"/>
      <c r="H23" s="236"/>
      <c r="I23" s="237"/>
      <c r="J23" s="237"/>
      <c r="K23" s="238"/>
      <c r="L23" s="122"/>
      <c r="M23" s="122"/>
      <c r="N23" s="239"/>
      <c r="O23" s="240"/>
      <c r="P23" s="240"/>
      <c r="Q23" s="240"/>
      <c r="R23" s="240"/>
      <c r="S23" s="240"/>
      <c r="T23" s="240"/>
      <c r="U23" s="239"/>
    </row>
    <row r="24" spans="1:23" s="157" customFormat="1" ht="15" customHeight="1" x14ac:dyDescent="0.3">
      <c r="A24" s="242"/>
      <c r="B24" s="581" t="s">
        <v>206</v>
      </c>
      <c r="C24" s="570">
        <v>150000</v>
      </c>
      <c r="D24" s="327">
        <v>150000</v>
      </c>
      <c r="E24" s="332">
        <v>0</v>
      </c>
      <c r="F24" s="528">
        <f t="shared" si="0"/>
        <v>0</v>
      </c>
      <c r="G24" s="79"/>
      <c r="H24" s="186"/>
      <c r="I24" s="37"/>
      <c r="J24" s="37"/>
      <c r="K24" s="145"/>
      <c r="L24" s="122"/>
      <c r="M24" s="122"/>
      <c r="N24" s="122"/>
      <c r="O24" s="231"/>
      <c r="P24" s="231"/>
      <c r="Q24" s="231"/>
      <c r="R24" s="231"/>
      <c r="S24" s="231"/>
      <c r="T24" s="231"/>
      <c r="U24" s="122"/>
    </row>
    <row r="25" spans="1:23" s="157" customFormat="1" ht="13.05" customHeight="1" thickBot="1" x14ac:dyDescent="0.4">
      <c r="A25" s="242"/>
      <c r="B25" s="582" t="s">
        <v>207</v>
      </c>
      <c r="C25" s="563">
        <v>120000</v>
      </c>
      <c r="D25" s="327">
        <v>120000</v>
      </c>
      <c r="E25" s="332">
        <v>0</v>
      </c>
      <c r="F25" s="531">
        <f t="shared" si="0"/>
        <v>0</v>
      </c>
      <c r="G25" s="68"/>
      <c r="H25" s="243"/>
      <c r="I25" s="37"/>
      <c r="J25" s="37"/>
      <c r="K25" s="145"/>
      <c r="L25" s="122"/>
      <c r="M25" s="122"/>
      <c r="N25" s="122"/>
      <c r="O25" s="231"/>
      <c r="P25" s="231"/>
      <c r="Q25" s="231"/>
      <c r="R25" s="231"/>
      <c r="S25" s="231"/>
      <c r="T25" s="231"/>
      <c r="U25" s="122"/>
    </row>
    <row r="26" spans="1:23" s="157" customFormat="1" ht="13.05" customHeight="1" thickBot="1" x14ac:dyDescent="0.35">
      <c r="A26" s="242"/>
      <c r="B26" s="191" t="s">
        <v>59</v>
      </c>
      <c r="C26" s="530">
        <f>SUM(C6:C25)</f>
        <v>5702130</v>
      </c>
      <c r="D26" s="403">
        <v>4159130</v>
      </c>
      <c r="E26" s="525">
        <v>1009063</v>
      </c>
      <c r="F26" s="546">
        <f t="shared" si="0"/>
        <v>24.261396013108509</v>
      </c>
      <c r="G26" s="68"/>
      <c r="H26" s="189"/>
      <c r="I26" s="37"/>
      <c r="J26" s="37"/>
      <c r="K26" s="145"/>
      <c r="L26" s="122"/>
      <c r="M26" s="122"/>
      <c r="N26" s="122"/>
      <c r="O26" s="231"/>
      <c r="P26" s="231"/>
      <c r="Q26" s="231"/>
      <c r="R26" s="231"/>
      <c r="S26" s="231"/>
      <c r="T26" s="231"/>
      <c r="U26" s="122"/>
    </row>
    <row r="27" spans="1:23" ht="13.05" customHeight="1" thickBot="1" x14ac:dyDescent="0.4">
      <c r="A27" s="175"/>
      <c r="B27" s="806"/>
      <c r="C27" s="244"/>
      <c r="D27" s="245"/>
      <c r="E27" s="245"/>
      <c r="F27" s="302"/>
      <c r="G27" s="68"/>
      <c r="H27" s="189"/>
      <c r="I27" s="37"/>
      <c r="J27" s="37"/>
      <c r="K27" s="145"/>
      <c r="L27" s="122"/>
      <c r="M27" s="122"/>
      <c r="N27" s="122"/>
      <c r="O27" s="231"/>
      <c r="P27" s="231"/>
      <c r="Q27" s="231"/>
      <c r="R27" s="231"/>
      <c r="S27" s="231"/>
      <c r="T27" s="231"/>
      <c r="U27" s="122"/>
      <c r="V27" s="157"/>
      <c r="W27" s="157"/>
    </row>
    <row r="28" spans="1:23" ht="13.05" customHeight="1" thickBot="1" x14ac:dyDescent="0.35">
      <c r="A28" s="175"/>
      <c r="B28" s="172" t="s">
        <v>89</v>
      </c>
      <c r="C28" s="246"/>
      <c r="D28" s="247"/>
      <c r="E28" s="247"/>
      <c r="F28" s="303"/>
      <c r="G28" s="68"/>
      <c r="H28" s="189"/>
      <c r="I28" s="37"/>
      <c r="J28" s="37"/>
      <c r="K28" s="145"/>
      <c r="L28" s="122"/>
      <c r="M28" s="122"/>
      <c r="N28" s="122"/>
      <c r="O28" s="231"/>
      <c r="P28" s="231"/>
      <c r="Q28" s="231"/>
      <c r="R28" s="231"/>
      <c r="S28" s="231"/>
      <c r="T28" s="231"/>
      <c r="U28" s="122"/>
      <c r="V28" s="157"/>
      <c r="W28" s="157"/>
    </row>
    <row r="29" spans="1:23" ht="13.05" customHeight="1" x14ac:dyDescent="0.3">
      <c r="A29" s="175"/>
      <c r="B29" s="248" t="s">
        <v>177</v>
      </c>
      <c r="C29" s="536">
        <v>3459310</v>
      </c>
      <c r="D29" s="333">
        <f>C29</f>
        <v>3459310</v>
      </c>
      <c r="E29" s="334">
        <v>868530</v>
      </c>
      <c r="F29" s="537">
        <f>E29/D29*100</f>
        <v>25.1070300146561</v>
      </c>
      <c r="G29" s="68"/>
      <c r="H29" s="189"/>
      <c r="I29" s="37"/>
      <c r="J29" s="37"/>
      <c r="K29" s="145"/>
      <c r="L29" s="122"/>
      <c r="M29" s="122"/>
      <c r="N29" s="122"/>
      <c r="O29" s="231"/>
      <c r="P29" s="249"/>
      <c r="Q29" s="231"/>
      <c r="R29" s="231"/>
      <c r="S29" s="231"/>
      <c r="T29" s="231"/>
      <c r="U29" s="122"/>
      <c r="V29" s="157"/>
      <c r="W29" s="157"/>
    </row>
    <row r="30" spans="1:23" ht="13.05" customHeight="1" x14ac:dyDescent="0.3">
      <c r="A30" s="175"/>
      <c r="B30" s="250" t="s">
        <v>28</v>
      </c>
      <c r="C30" s="538">
        <v>14820</v>
      </c>
      <c r="D30" s="335">
        <v>14820</v>
      </c>
      <c r="E30" s="532">
        <v>0</v>
      </c>
      <c r="F30" s="345">
        <f t="shared" ref="F30:F40" si="1">E30/D30*100</f>
        <v>0</v>
      </c>
      <c r="G30" s="68"/>
      <c r="H30" s="189"/>
      <c r="I30" s="37"/>
      <c r="J30" s="37"/>
      <c r="K30" s="145"/>
      <c r="L30" s="122"/>
      <c r="M30" s="122"/>
      <c r="N30" s="223"/>
      <c r="O30" s="231"/>
      <c r="P30" s="249"/>
      <c r="Q30" s="231"/>
      <c r="R30" s="231"/>
      <c r="S30" s="231"/>
      <c r="T30" s="231"/>
      <c r="U30" s="122"/>
      <c r="V30" s="157"/>
      <c r="W30" s="157"/>
    </row>
    <row r="31" spans="1:23" ht="13.05" customHeight="1" x14ac:dyDescent="0.3">
      <c r="A31" s="175"/>
      <c r="B31" s="251" t="s">
        <v>201</v>
      </c>
      <c r="C31" s="539">
        <v>50000</v>
      </c>
      <c r="D31" s="336">
        <v>50000</v>
      </c>
      <c r="E31" s="337">
        <v>0</v>
      </c>
      <c r="F31" s="345">
        <f t="shared" si="1"/>
        <v>0</v>
      </c>
      <c r="G31" s="68"/>
      <c r="H31" s="187"/>
      <c r="I31" s="44"/>
      <c r="J31" s="44"/>
      <c r="K31" s="157"/>
      <c r="L31" s="39"/>
      <c r="M31" s="122"/>
      <c r="N31" s="122"/>
      <c r="O31" s="231"/>
      <c r="P31" s="249"/>
      <c r="Q31" s="231"/>
      <c r="R31" s="231"/>
      <c r="S31" s="231"/>
      <c r="T31" s="231"/>
      <c r="U31" s="122"/>
      <c r="V31" s="157"/>
      <c r="W31" s="157"/>
    </row>
    <row r="32" spans="1:23" ht="13.05" customHeight="1" x14ac:dyDescent="0.3">
      <c r="A32" s="175"/>
      <c r="B32" s="252" t="s">
        <v>208</v>
      </c>
      <c r="C32" s="539">
        <v>50000</v>
      </c>
      <c r="D32" s="338">
        <v>50000</v>
      </c>
      <c r="E32" s="339">
        <v>0</v>
      </c>
      <c r="F32" s="345">
        <f t="shared" si="1"/>
        <v>0</v>
      </c>
      <c r="G32" s="68"/>
      <c r="H32" s="187"/>
      <c r="I32" s="44"/>
      <c r="J32" s="44"/>
      <c r="K32" s="157"/>
      <c r="L32" s="39"/>
      <c r="M32" s="122"/>
      <c r="N32" s="122"/>
      <c r="O32" s="231"/>
      <c r="P32" s="249"/>
      <c r="Q32" s="231"/>
      <c r="R32" s="231"/>
      <c r="S32" s="231"/>
      <c r="T32" s="231"/>
      <c r="U32" s="122"/>
      <c r="V32" s="157"/>
      <c r="W32" s="157"/>
    </row>
    <row r="33" spans="1:28" ht="13.05" customHeight="1" x14ac:dyDescent="0.3">
      <c r="A33" s="175"/>
      <c r="B33" s="253" t="s">
        <v>204</v>
      </c>
      <c r="C33" s="540">
        <v>50000</v>
      </c>
      <c r="D33" s="316">
        <v>50000</v>
      </c>
      <c r="E33" s="533">
        <v>0</v>
      </c>
      <c r="F33" s="345">
        <f t="shared" si="1"/>
        <v>0</v>
      </c>
      <c r="G33" s="68"/>
      <c r="H33" s="187"/>
      <c r="I33" s="44"/>
      <c r="J33" s="44"/>
      <c r="K33" s="157"/>
      <c r="L33" s="39"/>
      <c r="M33" s="39"/>
      <c r="N33" s="39"/>
      <c r="O33" s="231"/>
      <c r="P33" s="249"/>
      <c r="Q33" s="231"/>
      <c r="R33" s="231"/>
      <c r="S33" s="231"/>
      <c r="T33" s="231"/>
      <c r="U33" s="122"/>
      <c r="V33" s="157"/>
      <c r="W33" s="157"/>
    </row>
    <row r="34" spans="1:28" ht="13.05" customHeight="1" x14ac:dyDescent="0.3">
      <c r="A34" s="175"/>
      <c r="B34" s="254" t="s">
        <v>203</v>
      </c>
      <c r="C34" s="340">
        <v>15000</v>
      </c>
      <c r="D34" s="316">
        <v>15000</v>
      </c>
      <c r="E34" s="331">
        <v>0</v>
      </c>
      <c r="F34" s="345">
        <f t="shared" si="1"/>
        <v>0</v>
      </c>
      <c r="G34" s="79"/>
      <c r="H34" s="255"/>
      <c r="I34" s="44"/>
      <c r="J34" s="44"/>
      <c r="K34" s="157"/>
      <c r="L34" s="39"/>
      <c r="M34" s="39"/>
      <c r="N34" s="39"/>
      <c r="O34" s="231"/>
      <c r="P34" s="231"/>
      <c r="Q34" s="231"/>
      <c r="R34" s="231"/>
      <c r="S34" s="231"/>
      <c r="T34" s="231"/>
      <c r="U34" s="122"/>
      <c r="V34" s="157"/>
      <c r="W34" s="157"/>
    </row>
    <row r="35" spans="1:28" s="50" customFormat="1" ht="13.05" customHeight="1" x14ac:dyDescent="0.3">
      <c r="A35" s="95"/>
      <c r="B35" s="256" t="s">
        <v>209</v>
      </c>
      <c r="C35" s="541">
        <v>10000</v>
      </c>
      <c r="D35" s="316">
        <v>10000</v>
      </c>
      <c r="E35" s="331">
        <v>336</v>
      </c>
      <c r="F35" s="345">
        <f t="shared" si="1"/>
        <v>3.36</v>
      </c>
      <c r="L35" s="122"/>
      <c r="M35" s="122"/>
      <c r="N35" s="122"/>
      <c r="O35" s="231"/>
      <c r="P35" s="231"/>
      <c r="Q35" s="231"/>
      <c r="R35" s="231"/>
      <c r="S35" s="231"/>
      <c r="T35" s="231"/>
      <c r="U35" s="122"/>
    </row>
    <row r="36" spans="1:28" s="50" customFormat="1" ht="13.05" customHeight="1" x14ac:dyDescent="0.3">
      <c r="A36" s="95"/>
      <c r="B36" s="257" t="s">
        <v>90</v>
      </c>
      <c r="C36" s="315">
        <v>5000</v>
      </c>
      <c r="D36" s="316">
        <v>5000</v>
      </c>
      <c r="E36" s="341">
        <v>1034</v>
      </c>
      <c r="F36" s="345">
        <f t="shared" si="1"/>
        <v>20.68</v>
      </c>
      <c r="L36" s="122"/>
      <c r="M36" s="122"/>
      <c r="N36" s="122"/>
      <c r="O36" s="231"/>
      <c r="P36" s="231"/>
      <c r="Q36" s="231"/>
      <c r="R36" s="231"/>
      <c r="S36" s="231"/>
      <c r="T36" s="231"/>
      <c r="U36" s="122"/>
    </row>
    <row r="37" spans="1:28" s="50" customFormat="1" ht="13.05" customHeight="1" x14ac:dyDescent="0.3">
      <c r="A37" s="95"/>
      <c r="B37" s="258" t="s">
        <v>210</v>
      </c>
      <c r="C37" s="319">
        <v>241000</v>
      </c>
      <c r="D37" s="342">
        <v>241000</v>
      </c>
      <c r="E37" s="534">
        <v>66730</v>
      </c>
      <c r="F37" s="345">
        <f t="shared" si="1"/>
        <v>27.688796680497923</v>
      </c>
      <c r="L37" s="122"/>
      <c r="M37" s="122"/>
      <c r="N37" s="122"/>
      <c r="O37" s="231"/>
      <c r="P37" s="231"/>
      <c r="Q37" s="231"/>
      <c r="R37" s="231"/>
      <c r="S37" s="231"/>
      <c r="T37" s="231"/>
      <c r="U37" s="122"/>
    </row>
    <row r="38" spans="1:28" s="50" customFormat="1" ht="13.05" customHeight="1" x14ac:dyDescent="0.3">
      <c r="A38" s="95"/>
      <c r="B38" s="259" t="s">
        <v>211</v>
      </c>
      <c r="C38" s="326">
        <v>264000</v>
      </c>
      <c r="D38" s="343">
        <v>264000</v>
      </c>
      <c r="E38" s="344">
        <v>84480</v>
      </c>
      <c r="F38" s="345">
        <f t="shared" si="1"/>
        <v>32</v>
      </c>
      <c r="L38" s="122"/>
      <c r="M38" s="122"/>
      <c r="N38" s="122"/>
      <c r="O38" s="231"/>
      <c r="P38" s="231"/>
      <c r="Q38" s="231"/>
      <c r="R38" s="231"/>
      <c r="S38" s="231"/>
      <c r="T38" s="231"/>
      <c r="U38" s="122"/>
    </row>
    <row r="39" spans="1:28" ht="14.4" thickBot="1" x14ac:dyDescent="0.35">
      <c r="A39" s="260"/>
      <c r="B39" s="261" t="s">
        <v>128</v>
      </c>
      <c r="C39" s="323"/>
      <c r="D39" s="346"/>
      <c r="E39" s="535">
        <v>30836</v>
      </c>
      <c r="F39" s="542"/>
      <c r="G39" s="157"/>
      <c r="L39" s="39"/>
      <c r="M39" s="39"/>
      <c r="N39" s="39"/>
      <c r="O39" s="231"/>
      <c r="P39" s="231"/>
      <c r="Q39" s="231"/>
      <c r="R39" s="231"/>
      <c r="S39" s="231"/>
      <c r="T39" s="231"/>
      <c r="U39" s="122"/>
      <c r="V39" s="157"/>
      <c r="W39" s="157"/>
    </row>
    <row r="40" spans="1:28" s="241" customFormat="1" ht="14.4" thickBot="1" x14ac:dyDescent="0.35">
      <c r="A40" s="263"/>
      <c r="B40" s="264" t="s">
        <v>212</v>
      </c>
      <c r="C40" s="543">
        <v>4159130</v>
      </c>
      <c r="D40" s="544">
        <v>4159130</v>
      </c>
      <c r="E40" s="545">
        <v>1051946</v>
      </c>
      <c r="F40" s="546">
        <f t="shared" si="1"/>
        <v>25.292452988966442</v>
      </c>
      <c r="G40" s="50"/>
      <c r="H40" s="262"/>
      <c r="I40" s="265"/>
      <c r="J40" s="265"/>
      <c r="L40" s="266"/>
      <c r="M40" s="255"/>
      <c r="N40" s="157"/>
      <c r="S40" s="239"/>
      <c r="T40" s="239"/>
      <c r="U40" s="239"/>
      <c r="V40" s="240"/>
      <c r="W40" s="240"/>
      <c r="X40" s="240"/>
      <c r="Y40" s="240"/>
      <c r="Z40" s="240"/>
      <c r="AA40" s="240"/>
      <c r="AB40" s="239"/>
    </row>
    <row r="41" spans="1:28" s="268" customFormat="1" ht="15" thickTop="1" thickBot="1" x14ac:dyDescent="0.35">
      <c r="A41" s="267"/>
      <c r="B41" s="157"/>
      <c r="C41" s="157"/>
      <c r="D41" s="262"/>
      <c r="E41" s="50"/>
      <c r="F41" s="50"/>
      <c r="G41" s="157"/>
      <c r="L41" s="122"/>
      <c r="M41" s="122"/>
      <c r="N41" s="269"/>
      <c r="O41" s="270"/>
      <c r="P41" s="270"/>
      <c r="Q41" s="270"/>
      <c r="R41" s="270"/>
      <c r="S41" s="270"/>
      <c r="T41" s="270"/>
      <c r="U41" s="269"/>
    </row>
    <row r="42" spans="1:28" x14ac:dyDescent="0.25">
      <c r="A42" s="260"/>
      <c r="B42" s="41"/>
      <c r="C42" s="41"/>
      <c r="D42" s="50"/>
      <c r="E42" s="50"/>
      <c r="F42" s="50"/>
      <c r="G42" s="157"/>
      <c r="L42" s="122"/>
      <c r="M42" s="122"/>
      <c r="N42" s="39"/>
      <c r="O42" s="231"/>
      <c r="P42" s="231"/>
      <c r="Q42" s="231"/>
      <c r="R42" s="231"/>
      <c r="S42" s="231"/>
      <c r="T42" s="231"/>
      <c r="U42" s="122"/>
      <c r="V42" s="157"/>
      <c r="W42" s="157"/>
    </row>
    <row r="43" spans="1:28" x14ac:dyDescent="0.25">
      <c r="B43" s="50"/>
      <c r="C43" s="50"/>
      <c r="D43" s="50"/>
      <c r="E43" s="50"/>
      <c r="F43" s="50"/>
      <c r="L43" s="39"/>
      <c r="M43" s="39"/>
      <c r="N43" s="39"/>
      <c r="O43" s="231"/>
      <c r="P43" s="231"/>
      <c r="Q43" s="231"/>
      <c r="R43" s="231"/>
      <c r="S43" s="231"/>
      <c r="T43" s="231"/>
      <c r="U43" s="122"/>
      <c r="V43" s="157"/>
      <c r="W43" s="157"/>
    </row>
    <row r="44" spans="1:28" x14ac:dyDescent="0.25">
      <c r="B44" s="50"/>
      <c r="C44" s="50"/>
      <c r="D44" s="49"/>
      <c r="E44" s="50"/>
      <c r="F44" s="50"/>
      <c r="L44" s="39"/>
      <c r="M44" s="39"/>
      <c r="N44" s="39"/>
      <c r="O44" s="231"/>
      <c r="P44" s="231"/>
      <c r="Q44" s="231"/>
      <c r="R44" s="231"/>
      <c r="S44" s="231"/>
      <c r="T44" s="231"/>
      <c r="U44" s="122"/>
      <c r="V44" s="157"/>
      <c r="W44" s="157"/>
    </row>
    <row r="45" spans="1:28" x14ac:dyDescent="0.25">
      <c r="B45" s="50"/>
      <c r="C45" s="50"/>
      <c r="E45" s="50"/>
      <c r="F45" s="50"/>
      <c r="L45" s="39"/>
      <c r="M45" s="39"/>
      <c r="N45" s="39"/>
      <c r="O45" s="231"/>
      <c r="P45" s="231"/>
      <c r="Q45" s="231"/>
      <c r="R45" s="231"/>
      <c r="S45" s="231"/>
      <c r="T45" s="231"/>
      <c r="U45" s="122"/>
      <c r="V45" s="157"/>
      <c r="W45" s="157"/>
    </row>
    <row r="46" spans="1:28" x14ac:dyDescent="0.25">
      <c r="B46" s="50"/>
      <c r="C46" s="49"/>
      <c r="L46" s="39"/>
      <c r="M46" s="39"/>
      <c r="N46" s="39"/>
      <c r="O46" s="272"/>
      <c r="P46" s="272"/>
      <c r="Q46" s="272"/>
      <c r="R46" s="272"/>
      <c r="S46" s="272"/>
      <c r="T46" s="272"/>
      <c r="U46" s="39"/>
    </row>
    <row r="47" spans="1:28" x14ac:dyDescent="0.25">
      <c r="C47" s="144"/>
      <c r="L47" s="39"/>
      <c r="M47" s="39"/>
      <c r="N47" s="39"/>
      <c r="O47" s="272"/>
      <c r="P47" s="272"/>
      <c r="Q47" s="272"/>
      <c r="R47" s="272"/>
      <c r="S47" s="272"/>
      <c r="T47" s="272"/>
      <c r="U47" s="39"/>
    </row>
    <row r="48" spans="1:28" x14ac:dyDescent="0.25">
      <c r="C48" s="144"/>
      <c r="L48" s="39"/>
      <c r="M48" s="39"/>
      <c r="N48" s="39"/>
      <c r="O48" s="272"/>
      <c r="P48" s="272"/>
      <c r="Q48" s="272"/>
      <c r="R48" s="272"/>
      <c r="S48" s="272"/>
      <c r="T48" s="272"/>
      <c r="U48" s="39"/>
    </row>
    <row r="49" spans="3:21" x14ac:dyDescent="0.25">
      <c r="C49" s="144"/>
      <c r="L49" s="39"/>
      <c r="M49" s="39"/>
      <c r="N49" s="39"/>
      <c r="O49" s="272"/>
      <c r="P49" s="272"/>
      <c r="Q49" s="272"/>
      <c r="R49" s="272"/>
      <c r="S49" s="272"/>
      <c r="T49" s="272"/>
      <c r="U49" s="39"/>
    </row>
    <row r="50" spans="3:21" x14ac:dyDescent="0.25">
      <c r="C50" s="144"/>
      <c r="D50" s="144"/>
      <c r="L50" s="39"/>
      <c r="M50" s="39"/>
      <c r="N50" s="39"/>
      <c r="O50" s="272"/>
      <c r="P50" s="272"/>
      <c r="Q50" s="272"/>
      <c r="R50" s="272"/>
      <c r="S50" s="272"/>
      <c r="T50" s="272"/>
      <c r="U50" s="39"/>
    </row>
    <row r="51" spans="3:21" x14ac:dyDescent="0.25">
      <c r="C51" s="144"/>
      <c r="L51" s="39"/>
      <c r="M51" s="39"/>
      <c r="N51" s="39"/>
      <c r="O51" s="272"/>
      <c r="P51" s="272"/>
      <c r="Q51" s="272"/>
      <c r="R51" s="272"/>
      <c r="S51" s="272"/>
      <c r="T51" s="272"/>
      <c r="U51" s="39"/>
    </row>
    <row r="52" spans="3:21" x14ac:dyDescent="0.25">
      <c r="C52" s="144"/>
      <c r="L52" s="39"/>
      <c r="M52" s="39"/>
      <c r="N52" s="39"/>
      <c r="O52" s="272"/>
      <c r="P52" s="272"/>
      <c r="Q52" s="272"/>
      <c r="R52" s="272"/>
      <c r="S52" s="272"/>
      <c r="T52" s="272"/>
      <c r="U52" s="39"/>
    </row>
    <row r="53" spans="3:21" x14ac:dyDescent="0.25">
      <c r="L53" s="39"/>
      <c r="M53" s="39"/>
      <c r="N53" s="39"/>
      <c r="O53" s="272"/>
      <c r="P53" s="272"/>
      <c r="Q53" s="272"/>
      <c r="R53" s="272"/>
      <c r="S53" s="272"/>
      <c r="T53" s="272"/>
      <c r="U53" s="39"/>
    </row>
    <row r="54" spans="3:21" x14ac:dyDescent="0.25">
      <c r="L54" s="39"/>
      <c r="M54" s="39"/>
      <c r="N54" s="39"/>
      <c r="O54" s="272"/>
      <c r="P54" s="272"/>
      <c r="Q54" s="272"/>
      <c r="R54" s="272"/>
      <c r="S54" s="272"/>
      <c r="T54" s="272"/>
      <c r="U54" s="39"/>
    </row>
    <row r="55" spans="3:21" x14ac:dyDescent="0.25">
      <c r="L55" s="39"/>
      <c r="M55" s="39"/>
      <c r="N55" s="39"/>
      <c r="O55" s="272"/>
      <c r="P55" s="272"/>
      <c r="Q55" s="272"/>
      <c r="R55" s="272"/>
      <c r="S55" s="272"/>
      <c r="T55" s="272"/>
      <c r="U55" s="39"/>
    </row>
    <row r="56" spans="3:21" x14ac:dyDescent="0.25">
      <c r="O56" s="273"/>
      <c r="P56" s="273"/>
      <c r="Q56" s="273"/>
      <c r="R56" s="273"/>
      <c r="S56" s="273"/>
      <c r="T56" s="273"/>
    </row>
    <row r="57" spans="3:21" x14ac:dyDescent="0.25">
      <c r="O57" s="273"/>
      <c r="P57" s="273"/>
      <c r="Q57" s="273"/>
      <c r="R57" s="273"/>
      <c r="S57" s="273"/>
      <c r="T57" s="273"/>
    </row>
    <row r="58" spans="3:21" x14ac:dyDescent="0.25">
      <c r="O58" s="273"/>
      <c r="P58" s="273"/>
      <c r="Q58" s="273"/>
      <c r="R58" s="273"/>
      <c r="S58" s="273"/>
      <c r="T58" s="273"/>
    </row>
    <row r="59" spans="3:21" x14ac:dyDescent="0.25">
      <c r="O59" s="273"/>
      <c r="P59" s="273"/>
      <c r="Q59" s="273"/>
      <c r="R59" s="273"/>
      <c r="S59" s="273"/>
      <c r="T59" s="273"/>
    </row>
    <row r="60" spans="3:21" x14ac:dyDescent="0.25">
      <c r="O60" s="273"/>
      <c r="P60" s="273"/>
      <c r="Q60" s="273"/>
      <c r="R60" s="273"/>
      <c r="S60" s="273"/>
      <c r="T60" s="273"/>
    </row>
    <row r="61" spans="3:21" x14ac:dyDescent="0.25">
      <c r="O61" s="273"/>
      <c r="P61" s="273"/>
      <c r="Q61" s="273"/>
      <c r="R61" s="273"/>
      <c r="S61" s="273"/>
      <c r="T61" s="273"/>
    </row>
    <row r="62" spans="3:21" x14ac:dyDescent="0.25">
      <c r="O62" s="273"/>
      <c r="P62" s="273"/>
      <c r="Q62" s="273"/>
      <c r="R62" s="273"/>
      <c r="S62" s="273"/>
      <c r="T62" s="273"/>
    </row>
    <row r="63" spans="3:21" x14ac:dyDescent="0.25">
      <c r="O63" s="273"/>
      <c r="P63" s="273"/>
      <c r="Q63" s="273"/>
      <c r="R63" s="273"/>
      <c r="S63" s="273"/>
      <c r="T63" s="273"/>
    </row>
    <row r="64" spans="3:21" x14ac:dyDescent="0.25">
      <c r="O64" s="273"/>
      <c r="P64" s="273"/>
      <c r="Q64" s="273"/>
      <c r="R64" s="273"/>
      <c r="S64" s="273"/>
      <c r="T64" s="273"/>
    </row>
    <row r="65" spans="15:20" x14ac:dyDescent="0.25">
      <c r="O65" s="273"/>
      <c r="P65" s="273"/>
      <c r="Q65" s="273"/>
      <c r="R65" s="273"/>
      <c r="S65" s="273"/>
      <c r="T65" s="273"/>
    </row>
    <row r="66" spans="15:20" x14ac:dyDescent="0.25">
      <c r="O66" s="273"/>
      <c r="P66" s="273"/>
      <c r="Q66" s="273"/>
      <c r="R66" s="273"/>
      <c r="S66" s="273"/>
      <c r="T66" s="273"/>
    </row>
    <row r="67" spans="15:20" x14ac:dyDescent="0.25">
      <c r="O67" s="273"/>
      <c r="P67" s="273"/>
      <c r="Q67" s="273"/>
      <c r="R67" s="273"/>
      <c r="S67" s="273"/>
      <c r="T67" s="273"/>
    </row>
    <row r="68" spans="15:20" x14ac:dyDescent="0.25">
      <c r="O68" s="273"/>
      <c r="P68" s="273"/>
      <c r="Q68" s="273"/>
      <c r="R68" s="273"/>
      <c r="S68" s="273"/>
      <c r="T68" s="273"/>
    </row>
    <row r="69" spans="15:20" x14ac:dyDescent="0.25">
      <c r="O69" s="273"/>
      <c r="P69" s="273"/>
      <c r="Q69" s="273"/>
      <c r="R69" s="273"/>
      <c r="S69" s="273"/>
      <c r="T69" s="273"/>
    </row>
    <row r="70" spans="15:20" x14ac:dyDescent="0.25">
      <c r="O70" s="273"/>
      <c r="P70" s="273"/>
      <c r="Q70" s="273"/>
      <c r="R70" s="273"/>
      <c r="S70" s="273"/>
      <c r="T70" s="273"/>
    </row>
    <row r="71" spans="15:20" x14ac:dyDescent="0.25">
      <c r="O71" s="273"/>
      <c r="P71" s="273"/>
      <c r="Q71" s="273"/>
      <c r="R71" s="273"/>
      <c r="S71" s="273"/>
      <c r="T71" s="273"/>
    </row>
    <row r="72" spans="15:20" x14ac:dyDescent="0.25">
      <c r="O72" s="273"/>
      <c r="P72" s="273"/>
      <c r="Q72" s="273"/>
      <c r="R72" s="273"/>
      <c r="S72" s="273"/>
      <c r="T72" s="273"/>
    </row>
    <row r="73" spans="15:20" x14ac:dyDescent="0.25">
      <c r="O73" s="273"/>
      <c r="P73" s="273"/>
      <c r="Q73" s="273"/>
      <c r="R73" s="273"/>
      <c r="S73" s="273"/>
      <c r="T73" s="273"/>
    </row>
    <row r="74" spans="15:20" x14ac:dyDescent="0.25">
      <c r="O74" s="273"/>
      <c r="P74" s="273"/>
      <c r="Q74" s="273"/>
      <c r="R74" s="273"/>
      <c r="S74" s="273"/>
      <c r="T74" s="273"/>
    </row>
    <row r="75" spans="15:20" x14ac:dyDescent="0.25">
      <c r="O75" s="273"/>
      <c r="P75" s="273"/>
      <c r="Q75" s="273"/>
      <c r="R75" s="273"/>
      <c r="S75" s="273"/>
      <c r="T75" s="273"/>
    </row>
    <row r="76" spans="15:20" x14ac:dyDescent="0.25">
      <c r="O76" s="273"/>
      <c r="P76" s="273"/>
      <c r="Q76" s="273"/>
      <c r="R76" s="273"/>
      <c r="S76" s="273"/>
      <c r="T76" s="273"/>
    </row>
    <row r="77" spans="15:20" x14ac:dyDescent="0.25">
      <c r="O77" s="273"/>
      <c r="P77" s="273"/>
      <c r="Q77" s="273"/>
      <c r="R77" s="273"/>
      <c r="S77" s="273"/>
      <c r="T77" s="273"/>
    </row>
    <row r="78" spans="15:20" x14ac:dyDescent="0.25">
      <c r="O78" s="273"/>
      <c r="P78" s="273"/>
      <c r="Q78" s="273"/>
      <c r="R78" s="273"/>
      <c r="S78" s="273"/>
      <c r="T78" s="273"/>
    </row>
    <row r="79" spans="15:20" x14ac:dyDescent="0.25">
      <c r="O79" s="273"/>
      <c r="P79" s="273"/>
      <c r="Q79" s="273"/>
      <c r="R79" s="273"/>
      <c r="S79" s="273"/>
      <c r="T79" s="273"/>
    </row>
    <row r="80" spans="15:20" x14ac:dyDescent="0.25">
      <c r="O80" s="273"/>
      <c r="P80" s="273"/>
      <c r="Q80" s="273"/>
      <c r="R80" s="273"/>
      <c r="S80" s="273"/>
      <c r="T80" s="273"/>
    </row>
    <row r="81" spans="15:20" x14ac:dyDescent="0.25">
      <c r="O81" s="273"/>
      <c r="P81" s="273"/>
      <c r="Q81" s="273"/>
      <c r="R81" s="273"/>
      <c r="S81" s="273"/>
      <c r="T81" s="273"/>
    </row>
    <row r="82" spans="15:20" x14ac:dyDescent="0.25">
      <c r="O82" s="273"/>
      <c r="P82" s="273"/>
      <c r="Q82" s="273"/>
      <c r="R82" s="273"/>
      <c r="S82" s="273"/>
      <c r="T82" s="273"/>
    </row>
    <row r="83" spans="15:20" x14ac:dyDescent="0.25">
      <c r="O83" s="273"/>
      <c r="P83" s="273"/>
      <c r="Q83" s="273"/>
      <c r="R83" s="273"/>
      <c r="S83" s="273"/>
      <c r="T83" s="273"/>
    </row>
    <row r="84" spans="15:20" x14ac:dyDescent="0.25">
      <c r="O84" s="273"/>
      <c r="P84" s="273"/>
      <c r="Q84" s="273"/>
      <c r="R84" s="273"/>
      <c r="S84" s="273"/>
      <c r="T84" s="273"/>
    </row>
    <row r="85" spans="15:20" x14ac:dyDescent="0.25">
      <c r="O85" s="273"/>
      <c r="P85" s="273"/>
      <c r="Q85" s="273"/>
      <c r="R85" s="273"/>
      <c r="S85" s="273"/>
      <c r="T85" s="273"/>
    </row>
    <row r="86" spans="15:20" x14ac:dyDescent="0.25">
      <c r="O86" s="273"/>
      <c r="P86" s="273"/>
      <c r="Q86" s="273"/>
      <c r="R86" s="273"/>
      <c r="S86" s="273"/>
      <c r="T86" s="273"/>
    </row>
    <row r="87" spans="15:20" x14ac:dyDescent="0.25">
      <c r="O87" s="273"/>
      <c r="P87" s="273"/>
      <c r="Q87" s="273"/>
      <c r="R87" s="273"/>
      <c r="S87" s="273"/>
      <c r="T87" s="273"/>
    </row>
    <row r="88" spans="15:20" x14ac:dyDescent="0.25">
      <c r="O88" s="273"/>
      <c r="P88" s="273"/>
      <c r="Q88" s="273"/>
      <c r="R88" s="273"/>
      <c r="S88" s="273"/>
      <c r="T88" s="273"/>
    </row>
    <row r="89" spans="15:20" x14ac:dyDescent="0.25">
      <c r="O89" s="273"/>
      <c r="P89" s="273"/>
      <c r="Q89" s="273"/>
      <c r="R89" s="273"/>
      <c r="S89" s="273"/>
      <c r="T89" s="273"/>
    </row>
    <row r="90" spans="15:20" x14ac:dyDescent="0.25">
      <c r="O90" s="273"/>
      <c r="P90" s="273"/>
      <c r="Q90" s="273"/>
      <c r="R90" s="273"/>
      <c r="S90" s="273"/>
      <c r="T90" s="273"/>
    </row>
    <row r="91" spans="15:20" x14ac:dyDescent="0.25">
      <c r="O91" s="273"/>
      <c r="P91" s="273"/>
      <c r="Q91" s="273"/>
      <c r="R91" s="273"/>
      <c r="S91" s="273"/>
      <c r="T91" s="273"/>
    </row>
    <row r="92" spans="15:20" x14ac:dyDescent="0.25">
      <c r="O92" s="273"/>
      <c r="P92" s="273"/>
      <c r="Q92" s="273"/>
      <c r="R92" s="273"/>
      <c r="S92" s="273"/>
      <c r="T92" s="273"/>
    </row>
    <row r="93" spans="15:20" x14ac:dyDescent="0.25">
      <c r="O93" s="273"/>
      <c r="P93" s="273"/>
      <c r="Q93" s="273"/>
      <c r="R93" s="273"/>
      <c r="S93" s="273"/>
      <c r="T93" s="273"/>
    </row>
    <row r="94" spans="15:20" x14ac:dyDescent="0.25">
      <c r="O94" s="273"/>
      <c r="P94" s="273"/>
      <c r="Q94" s="273"/>
      <c r="R94" s="273"/>
      <c r="S94" s="273"/>
      <c r="T94" s="273"/>
    </row>
    <row r="95" spans="15:20" x14ac:dyDescent="0.25">
      <c r="O95" s="273"/>
      <c r="P95" s="273"/>
      <c r="Q95" s="273"/>
      <c r="R95" s="273"/>
      <c r="S95" s="273"/>
      <c r="T95" s="273"/>
    </row>
    <row r="96" spans="15:20" x14ac:dyDescent="0.25">
      <c r="O96" s="273"/>
      <c r="P96" s="273"/>
      <c r="Q96" s="273"/>
      <c r="R96" s="273"/>
      <c r="S96" s="273"/>
      <c r="T96" s="273"/>
    </row>
    <row r="97" spans="15:20" x14ac:dyDescent="0.25">
      <c r="O97" s="273"/>
      <c r="P97" s="273"/>
      <c r="Q97" s="273"/>
      <c r="R97" s="273"/>
      <c r="S97" s="273"/>
      <c r="T97" s="273"/>
    </row>
    <row r="98" spans="15:20" x14ac:dyDescent="0.25">
      <c r="O98" s="273"/>
      <c r="P98" s="273"/>
      <c r="Q98" s="273"/>
      <c r="R98" s="273"/>
      <c r="S98" s="273"/>
      <c r="T98" s="273"/>
    </row>
    <row r="99" spans="15:20" x14ac:dyDescent="0.25">
      <c r="O99" s="273"/>
      <c r="P99" s="273"/>
      <c r="Q99" s="273"/>
      <c r="R99" s="273"/>
      <c r="S99" s="273"/>
      <c r="T99" s="273"/>
    </row>
    <row r="100" spans="15:20" x14ac:dyDescent="0.25">
      <c r="O100" s="273"/>
      <c r="P100" s="273"/>
      <c r="Q100" s="273"/>
      <c r="R100" s="273"/>
      <c r="S100" s="273"/>
      <c r="T100" s="273"/>
    </row>
    <row r="101" spans="15:20" x14ac:dyDescent="0.25">
      <c r="O101" s="273"/>
      <c r="P101" s="273"/>
      <c r="Q101" s="273"/>
      <c r="R101" s="273"/>
      <c r="S101" s="273"/>
      <c r="T101" s="273"/>
    </row>
    <row r="102" spans="15:20" x14ac:dyDescent="0.25">
      <c r="O102" s="273"/>
      <c r="P102" s="273"/>
      <c r="Q102" s="273"/>
      <c r="R102" s="273"/>
      <c r="S102" s="273"/>
      <c r="T102" s="273"/>
    </row>
    <row r="103" spans="15:20" x14ac:dyDescent="0.25">
      <c r="O103" s="273"/>
      <c r="P103" s="273"/>
      <c r="Q103" s="273"/>
      <c r="R103" s="273"/>
      <c r="S103" s="273"/>
      <c r="T103" s="273"/>
    </row>
    <row r="104" spans="15:20" x14ac:dyDescent="0.25">
      <c r="O104" s="273"/>
      <c r="P104" s="273"/>
      <c r="Q104" s="273"/>
      <c r="R104" s="273"/>
      <c r="S104" s="273"/>
      <c r="T104" s="273"/>
    </row>
    <row r="105" spans="15:20" x14ac:dyDescent="0.25">
      <c r="O105" s="273"/>
      <c r="P105" s="273"/>
      <c r="Q105" s="273"/>
      <c r="R105" s="273"/>
      <c r="S105" s="273"/>
      <c r="T105" s="273"/>
    </row>
    <row r="106" spans="15:20" x14ac:dyDescent="0.25">
      <c r="O106" s="273"/>
      <c r="P106" s="273"/>
      <c r="Q106" s="273"/>
      <c r="R106" s="273"/>
      <c r="S106" s="273"/>
      <c r="T106" s="273"/>
    </row>
    <row r="107" spans="15:20" x14ac:dyDescent="0.25">
      <c r="O107" s="273"/>
      <c r="P107" s="273"/>
      <c r="Q107" s="273"/>
      <c r="R107" s="273"/>
      <c r="S107" s="273"/>
      <c r="T107" s="273"/>
    </row>
    <row r="108" spans="15:20" x14ac:dyDescent="0.25">
      <c r="O108" s="273"/>
      <c r="P108" s="273"/>
      <c r="Q108" s="273"/>
      <c r="R108" s="273"/>
      <c r="S108" s="273"/>
      <c r="T108" s="273"/>
    </row>
    <row r="109" spans="15:20" x14ac:dyDescent="0.25">
      <c r="O109" s="273"/>
      <c r="P109" s="273"/>
      <c r="Q109" s="273"/>
      <c r="R109" s="273"/>
      <c r="S109" s="273"/>
      <c r="T109" s="273"/>
    </row>
    <row r="110" spans="15:20" x14ac:dyDescent="0.25">
      <c r="O110" s="273"/>
      <c r="P110" s="273"/>
      <c r="Q110" s="273"/>
      <c r="R110" s="273"/>
      <c r="S110" s="273"/>
      <c r="T110" s="273"/>
    </row>
    <row r="111" spans="15:20" x14ac:dyDescent="0.25">
      <c r="O111" s="273"/>
      <c r="P111" s="273"/>
      <c r="Q111" s="273"/>
      <c r="R111" s="273"/>
      <c r="S111" s="273"/>
      <c r="T111" s="273"/>
    </row>
    <row r="112" spans="15:20" x14ac:dyDescent="0.25">
      <c r="O112" s="273"/>
      <c r="P112" s="273"/>
      <c r="Q112" s="273"/>
      <c r="R112" s="273"/>
      <c r="S112" s="273"/>
      <c r="T112" s="273"/>
    </row>
    <row r="113" spans="15:20" x14ac:dyDescent="0.25">
      <c r="O113" s="273"/>
      <c r="P113" s="273"/>
      <c r="Q113" s="273"/>
      <c r="R113" s="273"/>
      <c r="S113" s="273"/>
      <c r="T113" s="273"/>
    </row>
    <row r="114" spans="15:20" x14ac:dyDescent="0.25">
      <c r="O114" s="273"/>
      <c r="P114" s="273"/>
      <c r="Q114" s="273"/>
      <c r="R114" s="273"/>
      <c r="S114" s="273"/>
      <c r="T114" s="273"/>
    </row>
    <row r="115" spans="15:20" x14ac:dyDescent="0.25">
      <c r="O115" s="273"/>
      <c r="P115" s="273"/>
      <c r="Q115" s="273"/>
      <c r="R115" s="273"/>
      <c r="S115" s="273"/>
      <c r="T115" s="273"/>
    </row>
    <row r="116" spans="15:20" x14ac:dyDescent="0.25">
      <c r="O116" s="273"/>
      <c r="P116" s="273"/>
      <c r="Q116" s="273"/>
      <c r="R116" s="273"/>
      <c r="S116" s="273"/>
      <c r="T116" s="273"/>
    </row>
    <row r="117" spans="15:20" x14ac:dyDescent="0.25">
      <c r="O117" s="273"/>
      <c r="P117" s="273"/>
      <c r="Q117" s="273"/>
      <c r="R117" s="273"/>
      <c r="S117" s="273"/>
      <c r="T117" s="273"/>
    </row>
    <row r="118" spans="15:20" x14ac:dyDescent="0.25">
      <c r="O118" s="273"/>
      <c r="P118" s="273"/>
      <c r="Q118" s="273"/>
      <c r="R118" s="273"/>
      <c r="S118" s="273"/>
      <c r="T118" s="273"/>
    </row>
    <row r="119" spans="15:20" x14ac:dyDescent="0.25">
      <c r="O119" s="273"/>
      <c r="P119" s="273"/>
      <c r="Q119" s="273"/>
      <c r="R119" s="273"/>
      <c r="S119" s="273"/>
      <c r="T119" s="273"/>
    </row>
  </sheetData>
  <mergeCells count="3">
    <mergeCell ref="A1:K1"/>
    <mergeCell ref="A2:K2"/>
    <mergeCell ref="E4:E5"/>
  </mergeCells>
  <pageMargins left="0.83" right="0.4" top="0.68" bottom="0.16" header="0.68" footer="0.15"/>
  <pageSetup paperSize="9" firstPageNumber="0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topLeftCell="B1" workbookViewId="0">
      <selection activeCell="D49" sqref="D49:E50"/>
    </sheetView>
  </sheetViews>
  <sheetFormatPr defaultRowHeight="13.2" x14ac:dyDescent="0.25"/>
  <cols>
    <col min="1" max="1" width="9.109375" style="84" hidden="1" customWidth="1"/>
    <col min="2" max="2" width="46" style="84" customWidth="1"/>
    <col min="3" max="3" width="13.44140625" style="84" customWidth="1"/>
    <col min="4" max="4" width="13" style="84" customWidth="1"/>
    <col min="5" max="5" width="10.6640625" style="84" customWidth="1"/>
    <col min="6" max="6" width="8.88671875" style="84" customWidth="1"/>
    <col min="7" max="7" width="0.5546875" style="84" hidden="1" customWidth="1"/>
    <col min="8" max="12" width="9.109375" style="84" hidden="1" customWidth="1"/>
    <col min="13" max="20" width="8.88671875" style="39"/>
    <col min="21" max="16384" width="8.88671875" style="84"/>
  </cols>
  <sheetData>
    <row r="1" spans="1:19" ht="20.399999999999999" x14ac:dyDescent="0.35">
      <c r="A1" s="914" t="s">
        <v>76</v>
      </c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</row>
    <row r="2" spans="1:19" ht="15" customHeight="1" x14ac:dyDescent="0.3">
      <c r="A2" s="915" t="s">
        <v>182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</row>
    <row r="3" spans="1:19" ht="14.1" customHeight="1" thickBot="1" x14ac:dyDescent="0.3">
      <c r="A3" s="43"/>
      <c r="B3" s="44"/>
      <c r="C3" s="44"/>
      <c r="D3" s="44"/>
      <c r="E3" s="44"/>
      <c r="F3" s="44"/>
      <c r="G3" s="44"/>
      <c r="H3" s="44"/>
      <c r="I3" s="46"/>
      <c r="J3" s="46"/>
      <c r="L3" s="199"/>
      <c r="O3" s="164"/>
      <c r="P3" s="164"/>
      <c r="Q3" s="164"/>
      <c r="R3" s="122"/>
      <c r="S3" s="122"/>
    </row>
    <row r="4" spans="1:19" ht="15" customHeight="1" thickBot="1" x14ac:dyDescent="0.35">
      <c r="A4" s="51"/>
      <c r="B4" s="172" t="s">
        <v>53</v>
      </c>
      <c r="C4" s="556" t="s">
        <v>80</v>
      </c>
      <c r="D4" s="52" t="s">
        <v>81</v>
      </c>
      <c r="E4" s="52" t="s">
        <v>82</v>
      </c>
      <c r="F4" s="299" t="s">
        <v>5</v>
      </c>
      <c r="G4" s="219"/>
      <c r="H4" s="220"/>
      <c r="I4" s="37"/>
      <c r="J4" s="37"/>
      <c r="K4" s="221"/>
      <c r="L4" s="201"/>
      <c r="O4" s="164"/>
      <c r="P4" s="50"/>
      <c r="Q4" s="50"/>
      <c r="R4" s="122"/>
      <c r="S4" s="122"/>
    </row>
    <row r="5" spans="1:19" ht="15" customHeight="1" thickBot="1" x14ac:dyDescent="0.35">
      <c r="A5" s="60"/>
      <c r="B5" s="232"/>
      <c r="C5" s="557" t="s">
        <v>134</v>
      </c>
      <c r="D5" s="222" t="s">
        <v>134</v>
      </c>
      <c r="E5" s="222" t="s">
        <v>167</v>
      </c>
      <c r="F5" s="300" t="s">
        <v>84</v>
      </c>
      <c r="G5" s="219"/>
      <c r="H5" s="220"/>
      <c r="I5" s="37"/>
      <c r="J5" s="37"/>
      <c r="K5" s="221"/>
      <c r="L5" s="203"/>
      <c r="O5" s="122"/>
      <c r="P5" s="122"/>
      <c r="Q5" s="122"/>
      <c r="R5" s="122"/>
      <c r="S5" s="122"/>
    </row>
    <row r="6" spans="1:19" ht="15" customHeight="1" x14ac:dyDescent="0.3">
      <c r="A6" s="65"/>
      <c r="B6" s="467" t="s">
        <v>239</v>
      </c>
      <c r="C6" s="558">
        <f>SUM(C7:C10)</f>
        <v>1961500</v>
      </c>
      <c r="D6" s="555">
        <f t="shared" ref="D6:E6" si="0">SUM(D7:D10)</f>
        <v>1961500</v>
      </c>
      <c r="E6" s="555">
        <f t="shared" si="0"/>
        <v>481434</v>
      </c>
      <c r="F6" s="548">
        <f>E6/D6*100</f>
        <v>24.544175375987763</v>
      </c>
      <c r="G6" s="69"/>
      <c r="H6" s="69"/>
      <c r="I6" s="149"/>
      <c r="J6" s="149"/>
      <c r="K6" s="145"/>
      <c r="L6" s="122"/>
      <c r="O6" s="223"/>
      <c r="P6" s="223"/>
      <c r="Q6" s="122"/>
      <c r="R6" s="122"/>
      <c r="S6" s="122"/>
    </row>
    <row r="7" spans="1:19" ht="15" customHeight="1" x14ac:dyDescent="0.3">
      <c r="A7" s="65"/>
      <c r="B7" s="571" t="s">
        <v>238</v>
      </c>
      <c r="C7" s="396">
        <v>570000</v>
      </c>
      <c r="D7" s="12">
        <v>570000</v>
      </c>
      <c r="E7" s="363"/>
      <c r="F7" s="362">
        <f>E7/D7*100</f>
        <v>0</v>
      </c>
      <c r="G7" s="69"/>
      <c r="H7" s="69"/>
      <c r="I7" s="149"/>
      <c r="J7" s="149"/>
      <c r="K7" s="145"/>
      <c r="L7" s="122"/>
      <c r="O7" s="223"/>
      <c r="P7" s="223"/>
      <c r="Q7" s="122"/>
      <c r="R7" s="122"/>
      <c r="S7" s="122"/>
    </row>
    <row r="8" spans="1:19" ht="15" customHeight="1" x14ac:dyDescent="0.3">
      <c r="A8" s="65"/>
      <c r="B8" s="572" t="s">
        <v>237</v>
      </c>
      <c r="C8" s="396">
        <v>1500</v>
      </c>
      <c r="D8" s="12">
        <f>C8</f>
        <v>1500</v>
      </c>
      <c r="E8" s="554">
        <v>0</v>
      </c>
      <c r="F8" s="362">
        <f>E8/D8*100</f>
        <v>0</v>
      </c>
      <c r="G8" s="69"/>
      <c r="H8" s="69"/>
      <c r="I8" s="149"/>
      <c r="J8" s="149"/>
      <c r="K8" s="145"/>
      <c r="L8" s="122"/>
      <c r="O8" s="223"/>
      <c r="P8" s="223"/>
      <c r="Q8" s="122"/>
      <c r="R8" s="122"/>
      <c r="S8" s="122"/>
    </row>
    <row r="9" spans="1:19" ht="15" customHeight="1" x14ac:dyDescent="0.3">
      <c r="A9" s="65"/>
      <c r="B9" s="572" t="s">
        <v>230</v>
      </c>
      <c r="C9" s="396">
        <v>300000</v>
      </c>
      <c r="D9" s="12">
        <f t="shared" ref="D9:D10" si="1">C9</f>
        <v>300000</v>
      </c>
      <c r="E9" s="554">
        <v>72036</v>
      </c>
      <c r="F9" s="362">
        <f t="shared" ref="F9:F10" si="2">E9/D9*100</f>
        <v>24.012</v>
      </c>
      <c r="G9" s="69"/>
      <c r="H9" s="69"/>
      <c r="I9" s="149"/>
      <c r="J9" s="149"/>
      <c r="K9" s="145"/>
      <c r="L9" s="122"/>
      <c r="O9" s="223"/>
      <c r="P9" s="223"/>
      <c r="Q9" s="122"/>
      <c r="R9" s="122"/>
      <c r="S9" s="122"/>
    </row>
    <row r="10" spans="1:19" ht="15" customHeight="1" x14ac:dyDescent="0.3">
      <c r="A10" s="65"/>
      <c r="B10" s="572" t="s">
        <v>132</v>
      </c>
      <c r="C10" s="396">
        <v>1090000</v>
      </c>
      <c r="D10" s="12">
        <f t="shared" si="1"/>
        <v>1090000</v>
      </c>
      <c r="E10" s="554">
        <v>409398</v>
      </c>
      <c r="F10" s="362">
        <f t="shared" si="2"/>
        <v>37.559449541284401</v>
      </c>
      <c r="G10" s="69"/>
      <c r="H10" s="69"/>
      <c r="I10" s="149"/>
      <c r="J10" s="149"/>
      <c r="K10" s="145"/>
      <c r="L10" s="122"/>
      <c r="O10" s="223"/>
      <c r="P10" s="223"/>
      <c r="Q10" s="122"/>
      <c r="R10" s="122"/>
      <c r="S10" s="122"/>
    </row>
    <row r="11" spans="1:19" ht="15" customHeight="1" x14ac:dyDescent="0.3">
      <c r="A11" s="65"/>
      <c r="B11" s="391" t="s">
        <v>85</v>
      </c>
      <c r="C11" s="508">
        <v>1135000</v>
      </c>
      <c r="D11" s="555">
        <f t="shared" ref="D11:D19" si="3">C11</f>
        <v>1135000</v>
      </c>
      <c r="E11" s="361">
        <v>284734</v>
      </c>
      <c r="F11" s="553">
        <f t="shared" ref="F11:F19" si="4">E11/D11*100</f>
        <v>25.086696035242291</v>
      </c>
      <c r="G11" s="69"/>
      <c r="H11" s="69"/>
      <c r="I11" s="149"/>
      <c r="J11" s="149"/>
      <c r="K11" s="145"/>
      <c r="L11" s="204"/>
      <c r="O11" s="223"/>
      <c r="P11" s="223"/>
      <c r="Q11" s="122"/>
      <c r="R11" s="122"/>
      <c r="S11" s="122"/>
    </row>
    <row r="12" spans="1:19" ht="15" customHeight="1" x14ac:dyDescent="0.3">
      <c r="A12" s="65"/>
      <c r="B12" s="583" t="s">
        <v>240</v>
      </c>
      <c r="C12" s="397">
        <v>167148</v>
      </c>
      <c r="D12" s="15">
        <f t="shared" si="3"/>
        <v>167148</v>
      </c>
      <c r="E12" s="554">
        <v>41560</v>
      </c>
      <c r="F12" s="553">
        <f t="shared" si="4"/>
        <v>24.864192212889176</v>
      </c>
      <c r="G12" s="69"/>
      <c r="H12" s="69"/>
      <c r="I12" s="149"/>
      <c r="J12" s="149"/>
      <c r="K12" s="145"/>
      <c r="L12" s="223"/>
      <c r="O12" s="223"/>
      <c r="P12" s="223"/>
      <c r="Q12" s="122"/>
      <c r="R12" s="122"/>
      <c r="S12" s="122"/>
    </row>
    <row r="13" spans="1:19" ht="15" customHeight="1" x14ac:dyDescent="0.3">
      <c r="A13" s="65"/>
      <c r="B13" s="389" t="s">
        <v>10</v>
      </c>
      <c r="C13" s="397">
        <v>40000</v>
      </c>
      <c r="D13" s="15">
        <f t="shared" si="3"/>
        <v>40000</v>
      </c>
      <c r="E13" s="554">
        <v>8280</v>
      </c>
      <c r="F13" s="553">
        <f t="shared" si="4"/>
        <v>20.7</v>
      </c>
      <c r="G13" s="69"/>
      <c r="H13" s="69"/>
      <c r="I13" s="149"/>
      <c r="J13" s="149"/>
      <c r="K13" s="145"/>
      <c r="L13" s="122"/>
      <c r="O13" s="223"/>
      <c r="P13" s="223"/>
      <c r="Q13" s="122"/>
      <c r="R13" s="223"/>
      <c r="S13" s="122"/>
    </row>
    <row r="14" spans="1:19" ht="15" customHeight="1" x14ac:dyDescent="0.3">
      <c r="A14" s="65"/>
      <c r="B14" s="389" t="s">
        <v>183</v>
      </c>
      <c r="C14" s="399">
        <v>150000</v>
      </c>
      <c r="D14" s="15">
        <f t="shared" si="3"/>
        <v>150000</v>
      </c>
      <c r="E14" s="554">
        <v>20892</v>
      </c>
      <c r="F14" s="553">
        <f t="shared" si="4"/>
        <v>13.927999999999999</v>
      </c>
      <c r="G14" s="69"/>
      <c r="H14" s="69"/>
      <c r="I14" s="149"/>
      <c r="J14" s="149"/>
      <c r="K14" s="145"/>
      <c r="L14" s="122"/>
      <c r="O14" s="223"/>
      <c r="P14" s="223"/>
      <c r="Q14" s="122"/>
      <c r="R14" s="122"/>
      <c r="S14" s="122"/>
    </row>
    <row r="15" spans="1:19" ht="15" customHeight="1" x14ac:dyDescent="0.3">
      <c r="A15" s="65"/>
      <c r="B15" s="584" t="s">
        <v>184</v>
      </c>
      <c r="C15" s="397">
        <v>96000</v>
      </c>
      <c r="D15" s="15">
        <f t="shared" si="3"/>
        <v>96000</v>
      </c>
      <c r="E15" s="554">
        <v>0</v>
      </c>
      <c r="F15" s="553">
        <f t="shared" si="4"/>
        <v>0</v>
      </c>
      <c r="G15" s="69"/>
      <c r="H15" s="69"/>
      <c r="I15" s="149"/>
      <c r="J15" s="149"/>
      <c r="K15" s="145"/>
      <c r="L15" s="122"/>
      <c r="O15" s="223"/>
      <c r="P15" s="223"/>
      <c r="Q15" s="122"/>
      <c r="R15" s="122"/>
      <c r="S15" s="122"/>
    </row>
    <row r="16" spans="1:19" ht="15" customHeight="1" x14ac:dyDescent="0.3">
      <c r="A16" s="65"/>
      <c r="B16" s="584" t="s">
        <v>124</v>
      </c>
      <c r="C16" s="397">
        <v>83000</v>
      </c>
      <c r="D16" s="15">
        <f t="shared" si="3"/>
        <v>83000</v>
      </c>
      <c r="E16" s="554">
        <v>21075</v>
      </c>
      <c r="F16" s="553">
        <f t="shared" si="4"/>
        <v>25.391566265060238</v>
      </c>
      <c r="G16" s="69"/>
      <c r="H16" s="69"/>
      <c r="I16" s="149"/>
      <c r="J16" s="149"/>
      <c r="K16" s="145"/>
      <c r="L16" s="122"/>
      <c r="O16" s="223"/>
      <c r="P16" s="223"/>
      <c r="Q16" s="122"/>
      <c r="R16" s="122"/>
      <c r="S16" s="122"/>
    </row>
    <row r="17" spans="1:20" ht="15" customHeight="1" x14ac:dyDescent="0.3">
      <c r="A17" s="65"/>
      <c r="B17" s="584" t="s">
        <v>171</v>
      </c>
      <c r="C17" s="399">
        <v>30000</v>
      </c>
      <c r="D17" s="15">
        <f t="shared" si="3"/>
        <v>30000</v>
      </c>
      <c r="E17" s="554">
        <v>10285</v>
      </c>
      <c r="F17" s="553">
        <f t="shared" si="4"/>
        <v>34.283333333333331</v>
      </c>
      <c r="G17" s="69"/>
      <c r="H17" s="69"/>
      <c r="I17" s="149"/>
      <c r="J17" s="149"/>
      <c r="K17" s="145"/>
      <c r="L17" s="122"/>
      <c r="O17" s="223"/>
      <c r="P17" s="223"/>
      <c r="Q17" s="122"/>
      <c r="R17" s="122"/>
      <c r="S17" s="122"/>
    </row>
    <row r="18" spans="1:20" ht="15.75" customHeight="1" thickBot="1" x14ac:dyDescent="0.35">
      <c r="A18" s="65"/>
      <c r="B18" s="585" t="s">
        <v>185</v>
      </c>
      <c r="C18" s="586">
        <v>30000</v>
      </c>
      <c r="D18" s="472">
        <f t="shared" si="3"/>
        <v>30000</v>
      </c>
      <c r="E18" s="587">
        <v>0</v>
      </c>
      <c r="F18" s="588">
        <f t="shared" si="4"/>
        <v>0</v>
      </c>
      <c r="G18" s="69"/>
      <c r="H18" s="69"/>
      <c r="I18" s="149"/>
      <c r="J18" s="149"/>
      <c r="K18" s="206"/>
      <c r="L18" s="122"/>
      <c r="O18" s="223"/>
      <c r="P18" s="223"/>
      <c r="Q18" s="122"/>
      <c r="R18" s="122"/>
      <c r="S18" s="122"/>
    </row>
    <row r="19" spans="1:20" ht="15" customHeight="1" thickBot="1" x14ac:dyDescent="0.35">
      <c r="A19" s="76"/>
      <c r="B19" s="225" t="s">
        <v>59</v>
      </c>
      <c r="C19" s="351">
        <f>SUM(C6:C18)</f>
        <v>5654148</v>
      </c>
      <c r="D19" s="351">
        <f t="shared" si="3"/>
        <v>5654148</v>
      </c>
      <c r="E19" s="358">
        <v>1003582</v>
      </c>
      <c r="F19" s="478">
        <f t="shared" si="4"/>
        <v>17.749482326957132</v>
      </c>
      <c r="G19" s="69"/>
      <c r="H19" s="69"/>
      <c r="I19" s="149"/>
      <c r="J19" s="149"/>
      <c r="K19" s="206"/>
      <c r="L19" s="122"/>
      <c r="O19" s="223"/>
      <c r="P19" s="223"/>
      <c r="Q19" s="122"/>
      <c r="R19" s="122"/>
      <c r="S19" s="122"/>
    </row>
    <row r="20" spans="1:20" ht="15" customHeight="1" thickBot="1" x14ac:dyDescent="0.35">
      <c r="A20" s="76"/>
      <c r="B20" s="226"/>
      <c r="C20" s="67"/>
      <c r="D20" s="67"/>
      <c r="E20" s="79"/>
      <c r="F20" s="227"/>
      <c r="G20" s="69"/>
      <c r="H20" s="69"/>
      <c r="I20" s="149"/>
      <c r="J20" s="149"/>
      <c r="K20" s="206"/>
      <c r="L20" s="122"/>
      <c r="O20" s="223"/>
      <c r="P20" s="223"/>
      <c r="Q20" s="122"/>
      <c r="R20" s="122"/>
      <c r="S20" s="122"/>
    </row>
    <row r="21" spans="1:20" ht="15" customHeight="1" thickBot="1" x14ac:dyDescent="0.4">
      <c r="A21" s="76"/>
      <c r="B21" s="156"/>
      <c r="C21" s="228"/>
      <c r="D21" s="83"/>
      <c r="E21" s="83"/>
      <c r="F21" s="68"/>
      <c r="G21" s="69"/>
      <c r="H21" s="69"/>
      <c r="I21" s="229"/>
      <c r="J21" s="229"/>
      <c r="K21" s="206"/>
      <c r="L21" s="122"/>
      <c r="O21" s="223"/>
      <c r="P21" s="223"/>
      <c r="Q21" s="122"/>
      <c r="R21" s="122"/>
      <c r="S21" s="122"/>
    </row>
    <row r="22" spans="1:20" ht="16.2" customHeight="1" thickBot="1" x14ac:dyDescent="0.35">
      <c r="A22" s="76"/>
      <c r="B22" s="172" t="s">
        <v>89</v>
      </c>
      <c r="C22" s="457"/>
      <c r="D22" s="457"/>
      <c r="E22" s="457"/>
      <c r="F22" s="458"/>
      <c r="G22" s="69"/>
      <c r="H22" s="69"/>
      <c r="I22" s="149"/>
      <c r="J22" s="149"/>
      <c r="K22" s="206"/>
      <c r="L22" s="122"/>
      <c r="O22" s="223"/>
      <c r="P22" s="223"/>
      <c r="Q22" s="122"/>
      <c r="R22" s="122"/>
      <c r="S22" s="122"/>
    </row>
    <row r="23" spans="1:20" ht="15" customHeight="1" thickBot="1" x14ac:dyDescent="0.35">
      <c r="A23" s="76"/>
      <c r="B23" s="467" t="s">
        <v>91</v>
      </c>
      <c r="C23" s="349">
        <v>230000</v>
      </c>
      <c r="D23" s="349">
        <f>C23</f>
        <v>230000</v>
      </c>
      <c r="E23" s="468">
        <v>78340</v>
      </c>
      <c r="F23" s="470">
        <f>E23/D23*100</f>
        <v>34.060869565217388</v>
      </c>
      <c r="G23" s="69"/>
      <c r="H23" s="69"/>
      <c r="I23" s="149"/>
      <c r="J23" s="149"/>
      <c r="K23" s="206"/>
      <c r="L23" s="122"/>
      <c r="O23" s="223"/>
      <c r="P23" s="223"/>
      <c r="Q23" s="122"/>
      <c r="R23" s="122"/>
      <c r="S23" s="122"/>
    </row>
    <row r="24" spans="1:20" ht="15" customHeight="1" thickBot="1" x14ac:dyDescent="0.35">
      <c r="A24" s="76"/>
      <c r="B24" s="464" t="s">
        <v>90</v>
      </c>
      <c r="C24" s="352">
        <v>12000</v>
      </c>
      <c r="D24" s="352">
        <f t="shared" ref="D24:D28" si="5">C24</f>
        <v>12000</v>
      </c>
      <c r="E24" s="469">
        <v>355</v>
      </c>
      <c r="F24" s="471">
        <f t="shared" ref="F24:F28" si="6">E24/D24*100</f>
        <v>2.9583333333333335</v>
      </c>
      <c r="G24" s="69"/>
      <c r="H24" s="69"/>
      <c r="I24" s="149"/>
      <c r="J24" s="149"/>
      <c r="K24" s="206"/>
      <c r="L24" s="122"/>
      <c r="O24" s="223"/>
      <c r="P24" s="223"/>
      <c r="Q24" s="122"/>
      <c r="R24" s="122"/>
      <c r="S24" s="122"/>
    </row>
    <row r="25" spans="1:20" ht="15" customHeight="1" thickBot="1" x14ac:dyDescent="0.35">
      <c r="A25" s="76"/>
      <c r="B25" s="460" t="s">
        <v>190</v>
      </c>
      <c r="C25" s="353">
        <v>3420648</v>
      </c>
      <c r="D25" s="352">
        <f t="shared" si="5"/>
        <v>3420648</v>
      </c>
      <c r="E25" s="469">
        <v>855162</v>
      </c>
      <c r="F25" s="471">
        <f t="shared" si="6"/>
        <v>25</v>
      </c>
      <c r="G25" s="69"/>
      <c r="H25" s="69"/>
      <c r="I25" s="149"/>
      <c r="J25" s="149"/>
      <c r="K25" s="206"/>
      <c r="L25" s="122"/>
      <c r="O25" s="223"/>
      <c r="P25" s="223"/>
      <c r="Q25" s="122"/>
      <c r="R25" s="122"/>
      <c r="S25" s="122"/>
    </row>
    <row r="26" spans="1:20" ht="15" customHeight="1" thickBot="1" x14ac:dyDescent="0.35">
      <c r="A26" s="76"/>
      <c r="B26" s="465" t="s">
        <v>191</v>
      </c>
      <c r="C26" s="354">
        <v>30000</v>
      </c>
      <c r="D26" s="352">
        <f t="shared" si="5"/>
        <v>30000</v>
      </c>
      <c r="E26" s="469">
        <v>0</v>
      </c>
      <c r="F26" s="471">
        <f t="shared" si="6"/>
        <v>0</v>
      </c>
      <c r="G26" s="69"/>
      <c r="H26" s="69"/>
      <c r="I26" s="149"/>
      <c r="J26" s="149"/>
      <c r="K26" s="206"/>
      <c r="L26" s="122"/>
      <c r="O26" s="223"/>
      <c r="P26" s="223"/>
      <c r="Q26" s="122"/>
      <c r="R26" s="122"/>
      <c r="S26" s="122"/>
    </row>
    <row r="27" spans="1:20" ht="15" customHeight="1" thickBot="1" x14ac:dyDescent="0.35">
      <c r="A27" s="175"/>
      <c r="B27" s="466" t="s">
        <v>192</v>
      </c>
      <c r="C27" s="473"/>
      <c r="D27" s="348"/>
      <c r="E27" s="474">
        <v>75000</v>
      </c>
      <c r="F27" s="475"/>
      <c r="G27" s="69"/>
      <c r="H27" s="69"/>
      <c r="I27" s="149"/>
      <c r="J27" s="149"/>
      <c r="K27" s="206"/>
      <c r="L27" s="122"/>
      <c r="O27" s="223"/>
      <c r="P27" s="223"/>
      <c r="Q27" s="122"/>
      <c r="R27" s="122"/>
      <c r="S27" s="122"/>
    </row>
    <row r="28" spans="1:20" s="41" customFormat="1" ht="14.4" thickBot="1" x14ac:dyDescent="0.35">
      <c r="B28" s="225" t="s">
        <v>60</v>
      </c>
      <c r="C28" s="472">
        <f>SUM(C23:C26)</f>
        <v>3692648</v>
      </c>
      <c r="D28" s="472">
        <f t="shared" si="5"/>
        <v>3692648</v>
      </c>
      <c r="E28" s="476">
        <f>SUM(E23:E27)</f>
        <v>1008857</v>
      </c>
      <c r="F28" s="477">
        <f t="shared" si="6"/>
        <v>27.320692359520866</v>
      </c>
      <c r="M28" s="39"/>
      <c r="N28" s="39"/>
      <c r="O28" s="74"/>
      <c r="P28" s="74"/>
      <c r="Q28" s="39"/>
      <c r="R28" s="39"/>
      <c r="S28" s="39"/>
      <c r="T28" s="39"/>
    </row>
    <row r="29" spans="1:20" s="41" customFormat="1" x14ac:dyDescent="0.25">
      <c r="M29" s="39"/>
      <c r="N29" s="39"/>
      <c r="O29" s="74"/>
      <c r="P29" s="74"/>
      <c r="Q29" s="39"/>
      <c r="R29" s="39"/>
      <c r="S29" s="39"/>
      <c r="T29" s="39"/>
    </row>
    <row r="30" spans="1:20" s="41" customFormat="1" x14ac:dyDescent="0.25">
      <c r="B30" s="2"/>
      <c r="C30" s="2"/>
      <c r="M30" s="39"/>
      <c r="N30" s="39"/>
      <c r="O30" s="74"/>
      <c r="P30" s="74"/>
      <c r="Q30" s="39"/>
      <c r="R30" s="39"/>
      <c r="S30" s="39"/>
      <c r="T30" s="39"/>
    </row>
    <row r="31" spans="1:20" s="41" customFormat="1" x14ac:dyDescent="0.25">
      <c r="B31" s="2"/>
      <c r="C31" s="2"/>
      <c r="M31" s="39"/>
      <c r="N31" s="39"/>
      <c r="O31" s="74"/>
      <c r="P31" s="74"/>
      <c r="Q31" s="39"/>
      <c r="R31" s="39"/>
      <c r="S31" s="39"/>
      <c r="T31" s="39"/>
    </row>
    <row r="32" spans="1:20" s="41" customFormat="1" ht="20.399999999999999" x14ac:dyDescent="0.35">
      <c r="B32" s="919" t="s">
        <v>193</v>
      </c>
      <c r="C32" s="919"/>
      <c r="D32" s="919"/>
      <c r="E32" s="919"/>
      <c r="F32" s="919"/>
      <c r="M32" s="39"/>
      <c r="N32" s="39"/>
      <c r="O32" s="74"/>
      <c r="P32" s="74"/>
      <c r="Q32" s="39"/>
      <c r="R32" s="39"/>
      <c r="S32" s="39"/>
      <c r="T32" s="39"/>
    </row>
    <row r="33" spans="1:16" ht="13.8" thickBot="1" x14ac:dyDescent="0.3">
      <c r="A33" s="41"/>
      <c r="B33" s="41"/>
      <c r="C33" s="41"/>
      <c r="D33" s="918"/>
      <c r="E33" s="918"/>
      <c r="F33" s="41"/>
      <c r="O33" s="74"/>
      <c r="P33" s="74"/>
    </row>
    <row r="34" spans="1:16" ht="40.799999999999997" thickBot="1" x14ac:dyDescent="0.35">
      <c r="A34" s="41"/>
      <c r="B34" s="494" t="s">
        <v>53</v>
      </c>
      <c r="C34" s="304" t="s">
        <v>186</v>
      </c>
      <c r="D34" s="304" t="s">
        <v>187</v>
      </c>
      <c r="E34" s="304" t="s">
        <v>188</v>
      </c>
      <c r="F34" s="812" t="s">
        <v>189</v>
      </c>
      <c r="O34" s="74"/>
      <c r="P34" s="74"/>
    </row>
    <row r="35" spans="1:16" ht="13.8" thickBot="1" x14ac:dyDescent="0.3">
      <c r="A35" s="41"/>
      <c r="B35" s="809" t="s">
        <v>194</v>
      </c>
      <c r="C35" s="810">
        <v>1075000</v>
      </c>
      <c r="D35" s="810">
        <f>C35</f>
        <v>1075000</v>
      </c>
      <c r="E35" s="355">
        <v>175472</v>
      </c>
      <c r="F35" s="811">
        <f>E35/D35*100</f>
        <v>16.322976744186047</v>
      </c>
      <c r="O35" s="74"/>
      <c r="P35" s="74"/>
    </row>
    <row r="36" spans="1:16" ht="13.8" thickBot="1" x14ac:dyDescent="0.3">
      <c r="A36" s="41"/>
      <c r="B36" s="230" t="s">
        <v>16</v>
      </c>
      <c r="C36" s="350">
        <v>40354</v>
      </c>
      <c r="D36" s="350">
        <f t="shared" ref="D36:D37" si="7">C36</f>
        <v>40354</v>
      </c>
      <c r="E36" s="356">
        <v>0</v>
      </c>
      <c r="F36" s="357">
        <f t="shared" ref="F36:F37" si="8">E36/D36*100</f>
        <v>0</v>
      </c>
      <c r="O36" s="74"/>
      <c r="P36" s="74"/>
    </row>
    <row r="37" spans="1:16" ht="14.4" thickBot="1" x14ac:dyDescent="0.35">
      <c r="A37" s="41"/>
      <c r="B37" s="225" t="s">
        <v>60</v>
      </c>
      <c r="C37" s="351">
        <f>SUM(C35:C36)</f>
        <v>1115354</v>
      </c>
      <c r="D37" s="351">
        <f t="shared" si="7"/>
        <v>1115354</v>
      </c>
      <c r="E37" s="358">
        <f>SUM(E35:E36)</f>
        <v>175472</v>
      </c>
      <c r="F37" s="479">
        <f t="shared" si="8"/>
        <v>15.732404241164687</v>
      </c>
      <c r="O37" s="74"/>
      <c r="P37" s="74"/>
    </row>
    <row r="38" spans="1:16" x14ac:dyDescent="0.25">
      <c r="A38" s="41"/>
      <c r="B38" s="41"/>
      <c r="C38" s="41"/>
      <c r="O38" s="74"/>
      <c r="P38" s="74"/>
    </row>
    <row r="39" spans="1:16" ht="13.8" thickBot="1" x14ac:dyDescent="0.3">
      <c r="A39" s="41"/>
      <c r="B39" s="41"/>
      <c r="C39" s="41"/>
    </row>
    <row r="40" spans="1:16" ht="16.2" thickBot="1" x14ac:dyDescent="0.35">
      <c r="A40" s="41"/>
      <c r="B40" s="172" t="s">
        <v>89</v>
      </c>
      <c r="C40" s="457"/>
      <c r="D40" s="457"/>
      <c r="E40" s="457"/>
      <c r="F40" s="458"/>
    </row>
    <row r="41" spans="1:16" ht="13.8" thickBot="1" x14ac:dyDescent="0.3">
      <c r="A41" s="41"/>
      <c r="B41" s="461" t="s">
        <v>195</v>
      </c>
      <c r="C41" s="462">
        <v>1115354</v>
      </c>
      <c r="D41" s="347">
        <f>C41</f>
        <v>1115354</v>
      </c>
      <c r="E41" s="463">
        <v>278838</v>
      </c>
      <c r="F41" s="357">
        <f>E41/D41*100</f>
        <v>24.99995517118332</v>
      </c>
    </row>
    <row r="42" spans="1:16" ht="14.4" thickBot="1" x14ac:dyDescent="0.35">
      <c r="A42" s="41"/>
      <c r="B42" s="225" t="s">
        <v>60</v>
      </c>
      <c r="C42" s="459">
        <f>SUM(C41:C41)</f>
        <v>1115354</v>
      </c>
      <c r="D42" s="351">
        <f>C42</f>
        <v>1115354</v>
      </c>
      <c r="E42" s="358">
        <f>SUM(E41:E41)</f>
        <v>278838</v>
      </c>
      <c r="F42" s="479">
        <f>E42/D42*100</f>
        <v>24.99995517118332</v>
      </c>
    </row>
    <row r="43" spans="1:16" x14ac:dyDescent="0.25">
      <c r="A43" s="41"/>
      <c r="B43" s="41"/>
      <c r="C43" s="41"/>
    </row>
    <row r="44" spans="1:16" x14ac:dyDescent="0.25">
      <c r="A44" s="41"/>
      <c r="B44" s="41"/>
      <c r="C44" s="41"/>
    </row>
    <row r="45" spans="1:16" x14ac:dyDescent="0.25">
      <c r="A45" s="41"/>
      <c r="B45" s="41"/>
      <c r="C45" s="41"/>
    </row>
    <row r="46" spans="1:16" x14ac:dyDescent="0.25">
      <c r="A46" s="41"/>
      <c r="B46" s="41"/>
      <c r="C46" s="41"/>
    </row>
    <row r="47" spans="1:16" x14ac:dyDescent="0.25">
      <c r="A47" s="41"/>
      <c r="B47" s="41"/>
      <c r="C47" s="41"/>
    </row>
    <row r="48" spans="1:16" x14ac:dyDescent="0.25">
      <c r="A48" s="41"/>
      <c r="B48" s="2"/>
      <c r="C48" s="2"/>
      <c r="D48" s="41"/>
      <c r="E48" s="41"/>
      <c r="F48" s="41"/>
    </row>
    <row r="49" spans="1:6" x14ac:dyDescent="0.25">
      <c r="A49" s="41"/>
      <c r="B49" s="2"/>
      <c r="C49" s="2"/>
      <c r="D49" s="918"/>
      <c r="E49" s="918"/>
      <c r="F49" s="41"/>
    </row>
    <row r="50" spans="1:6" x14ac:dyDescent="0.25">
      <c r="A50" s="41"/>
      <c r="B50" s="41"/>
      <c r="C50" s="41"/>
      <c r="D50" s="918"/>
      <c r="E50" s="918"/>
      <c r="F50" s="41"/>
    </row>
    <row r="51" spans="1:6" x14ac:dyDescent="0.25">
      <c r="A51" s="41"/>
      <c r="B51" s="41"/>
      <c r="C51" s="41"/>
    </row>
    <row r="52" spans="1:6" x14ac:dyDescent="0.25">
      <c r="A52" s="41"/>
      <c r="B52" s="41"/>
      <c r="C52" s="41"/>
    </row>
    <row r="53" spans="1:6" x14ac:dyDescent="0.25">
      <c r="A53" s="41"/>
      <c r="B53" s="41"/>
      <c r="C53" s="41"/>
    </row>
    <row r="54" spans="1:6" x14ac:dyDescent="0.25">
      <c r="A54" s="41"/>
      <c r="B54" s="41"/>
      <c r="C54" s="41"/>
    </row>
    <row r="55" spans="1:6" x14ac:dyDescent="0.25">
      <c r="A55" s="41"/>
      <c r="B55" s="41"/>
      <c r="C55" s="41"/>
    </row>
    <row r="56" spans="1:6" x14ac:dyDescent="0.25">
      <c r="A56" s="41"/>
      <c r="B56" s="41"/>
      <c r="C56" s="41"/>
    </row>
    <row r="57" spans="1:6" x14ac:dyDescent="0.25">
      <c r="A57" s="41"/>
      <c r="B57" s="41"/>
      <c r="C57" s="41"/>
    </row>
    <row r="58" spans="1:6" x14ac:dyDescent="0.25">
      <c r="A58" s="41"/>
      <c r="B58" s="41"/>
      <c r="C58" s="41"/>
    </row>
    <row r="59" spans="1:6" x14ac:dyDescent="0.25">
      <c r="A59" s="41"/>
      <c r="B59" s="41"/>
      <c r="C59" s="41"/>
    </row>
    <row r="60" spans="1:6" x14ac:dyDescent="0.25">
      <c r="A60" s="41"/>
      <c r="B60" s="41"/>
      <c r="C60" s="41"/>
    </row>
    <row r="61" spans="1:6" x14ac:dyDescent="0.25">
      <c r="A61" s="41"/>
      <c r="B61" s="41"/>
      <c r="C61" s="41"/>
    </row>
    <row r="62" spans="1:6" x14ac:dyDescent="0.25">
      <c r="A62" s="41"/>
      <c r="B62" s="41"/>
      <c r="C62" s="41"/>
    </row>
    <row r="63" spans="1:6" x14ac:dyDescent="0.25">
      <c r="A63" s="41"/>
      <c r="B63" s="41"/>
      <c r="C63" s="41"/>
    </row>
    <row r="64" spans="1:6" x14ac:dyDescent="0.25">
      <c r="A64" s="41"/>
      <c r="B64" s="41"/>
      <c r="C64" s="41"/>
    </row>
    <row r="65" spans="1:3" x14ac:dyDescent="0.25">
      <c r="A65" s="41"/>
      <c r="B65" s="41"/>
      <c r="C65" s="41"/>
    </row>
    <row r="66" spans="1:3" x14ac:dyDescent="0.25">
      <c r="A66" s="41"/>
      <c r="B66" s="41"/>
      <c r="C66" s="41"/>
    </row>
    <row r="67" spans="1:3" x14ac:dyDescent="0.25">
      <c r="A67" s="41"/>
      <c r="B67" s="41"/>
      <c r="C67" s="41"/>
    </row>
    <row r="68" spans="1:3" x14ac:dyDescent="0.25">
      <c r="A68" s="41"/>
      <c r="B68" s="41"/>
      <c r="C68" s="41"/>
    </row>
    <row r="69" spans="1:3" x14ac:dyDescent="0.25">
      <c r="A69" s="41"/>
      <c r="B69" s="41"/>
      <c r="C69" s="41"/>
    </row>
    <row r="70" spans="1:3" x14ac:dyDescent="0.25">
      <c r="A70" s="41"/>
      <c r="B70" s="41"/>
      <c r="C70" s="41"/>
    </row>
    <row r="71" spans="1:3" x14ac:dyDescent="0.25">
      <c r="A71" s="41"/>
      <c r="B71" s="41"/>
      <c r="C71" s="41"/>
    </row>
    <row r="72" spans="1:3" x14ac:dyDescent="0.25">
      <c r="A72" s="41"/>
      <c r="B72" s="41"/>
      <c r="C72" s="41"/>
    </row>
    <row r="73" spans="1:3" x14ac:dyDescent="0.25">
      <c r="A73" s="41"/>
      <c r="B73" s="41"/>
      <c r="C73" s="41"/>
    </row>
    <row r="74" spans="1:3" x14ac:dyDescent="0.25">
      <c r="B74" s="41"/>
      <c r="C74" s="41"/>
    </row>
    <row r="75" spans="1:3" x14ac:dyDescent="0.25">
      <c r="B75" s="41"/>
      <c r="C75" s="41"/>
    </row>
    <row r="76" spans="1:3" x14ac:dyDescent="0.25">
      <c r="B76" s="41"/>
      <c r="C76" s="41"/>
    </row>
  </sheetData>
  <mergeCells count="6">
    <mergeCell ref="D50:E50"/>
    <mergeCell ref="A1:L1"/>
    <mergeCell ref="A2:L2"/>
    <mergeCell ref="B32:F32"/>
    <mergeCell ref="D33:E33"/>
    <mergeCell ref="D49:E49"/>
  </mergeCells>
  <pageMargins left="0.7" right="0.16" top="0.67" bottom="0.32013888888888892" header="0.16" footer="0.5118055555555556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opLeftCell="A16" zoomScaleNormal="100" workbookViewId="0">
      <selection activeCell="P12" sqref="P12"/>
    </sheetView>
  </sheetViews>
  <sheetFormatPr defaultRowHeight="13.2" x14ac:dyDescent="0.25"/>
  <cols>
    <col min="1" max="1" width="0.33203125" style="84" customWidth="1"/>
    <col min="2" max="2" width="35.33203125" style="84" customWidth="1"/>
    <col min="3" max="3" width="13.88671875" style="84" customWidth="1"/>
    <col min="4" max="4" width="12.44140625" style="84" customWidth="1"/>
    <col min="5" max="5" width="19.5546875" style="84" customWidth="1"/>
    <col min="6" max="6" width="15.109375" style="84" customWidth="1"/>
    <col min="7" max="7" width="0.6640625" style="84" customWidth="1"/>
    <col min="8" max="12" width="9.109375" style="84" hidden="1" customWidth="1"/>
    <col min="13" max="256" width="8.88671875" style="84"/>
    <col min="257" max="257" width="0.33203125" style="84" customWidth="1"/>
    <col min="258" max="258" width="35.33203125" style="84" customWidth="1"/>
    <col min="259" max="259" width="13.88671875" style="84" customWidth="1"/>
    <col min="260" max="260" width="12.44140625" style="84" customWidth="1"/>
    <col min="261" max="261" width="19.5546875" style="84" customWidth="1"/>
    <col min="262" max="262" width="15.109375" style="84" customWidth="1"/>
    <col min="263" max="263" width="0.6640625" style="84" customWidth="1"/>
    <col min="264" max="268" width="0" style="84" hidden="1" customWidth="1"/>
    <col min="269" max="512" width="8.88671875" style="84"/>
    <col min="513" max="513" width="0.33203125" style="84" customWidth="1"/>
    <col min="514" max="514" width="35.33203125" style="84" customWidth="1"/>
    <col min="515" max="515" width="13.88671875" style="84" customWidth="1"/>
    <col min="516" max="516" width="12.44140625" style="84" customWidth="1"/>
    <col min="517" max="517" width="19.5546875" style="84" customWidth="1"/>
    <col min="518" max="518" width="15.109375" style="84" customWidth="1"/>
    <col min="519" max="519" width="0.6640625" style="84" customWidth="1"/>
    <col min="520" max="524" width="0" style="84" hidden="1" customWidth="1"/>
    <col min="525" max="768" width="8.88671875" style="84"/>
    <col min="769" max="769" width="0.33203125" style="84" customWidth="1"/>
    <col min="770" max="770" width="35.33203125" style="84" customWidth="1"/>
    <col min="771" max="771" width="13.88671875" style="84" customWidth="1"/>
    <col min="772" max="772" width="12.44140625" style="84" customWidth="1"/>
    <col min="773" max="773" width="19.5546875" style="84" customWidth="1"/>
    <col min="774" max="774" width="15.109375" style="84" customWidth="1"/>
    <col min="775" max="775" width="0.6640625" style="84" customWidth="1"/>
    <col min="776" max="780" width="0" style="84" hidden="1" customWidth="1"/>
    <col min="781" max="1024" width="8.88671875" style="84"/>
    <col min="1025" max="1025" width="0.33203125" style="84" customWidth="1"/>
    <col min="1026" max="1026" width="35.33203125" style="84" customWidth="1"/>
    <col min="1027" max="1027" width="13.88671875" style="84" customWidth="1"/>
    <col min="1028" max="1028" width="12.44140625" style="84" customWidth="1"/>
    <col min="1029" max="1029" width="19.5546875" style="84" customWidth="1"/>
    <col min="1030" max="1030" width="15.109375" style="84" customWidth="1"/>
    <col min="1031" max="1031" width="0.6640625" style="84" customWidth="1"/>
    <col min="1032" max="1036" width="0" style="84" hidden="1" customWidth="1"/>
    <col min="1037" max="1280" width="8.88671875" style="84"/>
    <col min="1281" max="1281" width="0.33203125" style="84" customWidth="1"/>
    <col min="1282" max="1282" width="35.33203125" style="84" customWidth="1"/>
    <col min="1283" max="1283" width="13.88671875" style="84" customWidth="1"/>
    <col min="1284" max="1284" width="12.44140625" style="84" customWidth="1"/>
    <col min="1285" max="1285" width="19.5546875" style="84" customWidth="1"/>
    <col min="1286" max="1286" width="15.109375" style="84" customWidth="1"/>
    <col min="1287" max="1287" width="0.6640625" style="84" customWidth="1"/>
    <col min="1288" max="1292" width="0" style="84" hidden="1" customWidth="1"/>
    <col min="1293" max="1536" width="8.88671875" style="84"/>
    <col min="1537" max="1537" width="0.33203125" style="84" customWidth="1"/>
    <col min="1538" max="1538" width="35.33203125" style="84" customWidth="1"/>
    <col min="1539" max="1539" width="13.88671875" style="84" customWidth="1"/>
    <col min="1540" max="1540" width="12.44140625" style="84" customWidth="1"/>
    <col min="1541" max="1541" width="19.5546875" style="84" customWidth="1"/>
    <col min="1542" max="1542" width="15.109375" style="84" customWidth="1"/>
    <col min="1543" max="1543" width="0.6640625" style="84" customWidth="1"/>
    <col min="1544" max="1548" width="0" style="84" hidden="1" customWidth="1"/>
    <col min="1549" max="1792" width="8.88671875" style="84"/>
    <col min="1793" max="1793" width="0.33203125" style="84" customWidth="1"/>
    <col min="1794" max="1794" width="35.33203125" style="84" customWidth="1"/>
    <col min="1795" max="1795" width="13.88671875" style="84" customWidth="1"/>
    <col min="1796" max="1796" width="12.44140625" style="84" customWidth="1"/>
    <col min="1797" max="1797" width="19.5546875" style="84" customWidth="1"/>
    <col min="1798" max="1798" width="15.109375" style="84" customWidth="1"/>
    <col min="1799" max="1799" width="0.6640625" style="84" customWidth="1"/>
    <col min="1800" max="1804" width="0" style="84" hidden="1" customWidth="1"/>
    <col min="1805" max="2048" width="8.88671875" style="84"/>
    <col min="2049" max="2049" width="0.33203125" style="84" customWidth="1"/>
    <col min="2050" max="2050" width="35.33203125" style="84" customWidth="1"/>
    <col min="2051" max="2051" width="13.88671875" style="84" customWidth="1"/>
    <col min="2052" max="2052" width="12.44140625" style="84" customWidth="1"/>
    <col min="2053" max="2053" width="19.5546875" style="84" customWidth="1"/>
    <col min="2054" max="2054" width="15.109375" style="84" customWidth="1"/>
    <col min="2055" max="2055" width="0.6640625" style="84" customWidth="1"/>
    <col min="2056" max="2060" width="0" style="84" hidden="1" customWidth="1"/>
    <col min="2061" max="2304" width="8.88671875" style="84"/>
    <col min="2305" max="2305" width="0.33203125" style="84" customWidth="1"/>
    <col min="2306" max="2306" width="35.33203125" style="84" customWidth="1"/>
    <col min="2307" max="2307" width="13.88671875" style="84" customWidth="1"/>
    <col min="2308" max="2308" width="12.44140625" style="84" customWidth="1"/>
    <col min="2309" max="2309" width="19.5546875" style="84" customWidth="1"/>
    <col min="2310" max="2310" width="15.109375" style="84" customWidth="1"/>
    <col min="2311" max="2311" width="0.6640625" style="84" customWidth="1"/>
    <col min="2312" max="2316" width="0" style="84" hidden="1" customWidth="1"/>
    <col min="2317" max="2560" width="8.88671875" style="84"/>
    <col min="2561" max="2561" width="0.33203125" style="84" customWidth="1"/>
    <col min="2562" max="2562" width="35.33203125" style="84" customWidth="1"/>
    <col min="2563" max="2563" width="13.88671875" style="84" customWidth="1"/>
    <col min="2564" max="2564" width="12.44140625" style="84" customWidth="1"/>
    <col min="2565" max="2565" width="19.5546875" style="84" customWidth="1"/>
    <col min="2566" max="2566" width="15.109375" style="84" customWidth="1"/>
    <col min="2567" max="2567" width="0.6640625" style="84" customWidth="1"/>
    <col min="2568" max="2572" width="0" style="84" hidden="1" customWidth="1"/>
    <col min="2573" max="2816" width="8.88671875" style="84"/>
    <col min="2817" max="2817" width="0.33203125" style="84" customWidth="1"/>
    <col min="2818" max="2818" width="35.33203125" style="84" customWidth="1"/>
    <col min="2819" max="2819" width="13.88671875" style="84" customWidth="1"/>
    <col min="2820" max="2820" width="12.44140625" style="84" customWidth="1"/>
    <col min="2821" max="2821" width="19.5546875" style="84" customWidth="1"/>
    <col min="2822" max="2822" width="15.109375" style="84" customWidth="1"/>
    <col min="2823" max="2823" width="0.6640625" style="84" customWidth="1"/>
    <col min="2824" max="2828" width="0" style="84" hidden="1" customWidth="1"/>
    <col min="2829" max="3072" width="8.88671875" style="84"/>
    <col min="3073" max="3073" width="0.33203125" style="84" customWidth="1"/>
    <col min="3074" max="3074" width="35.33203125" style="84" customWidth="1"/>
    <col min="3075" max="3075" width="13.88671875" style="84" customWidth="1"/>
    <col min="3076" max="3076" width="12.44140625" style="84" customWidth="1"/>
    <col min="3077" max="3077" width="19.5546875" style="84" customWidth="1"/>
    <col min="3078" max="3078" width="15.109375" style="84" customWidth="1"/>
    <col min="3079" max="3079" width="0.6640625" style="84" customWidth="1"/>
    <col min="3080" max="3084" width="0" style="84" hidden="1" customWidth="1"/>
    <col min="3085" max="3328" width="8.88671875" style="84"/>
    <col min="3329" max="3329" width="0.33203125" style="84" customWidth="1"/>
    <col min="3330" max="3330" width="35.33203125" style="84" customWidth="1"/>
    <col min="3331" max="3331" width="13.88671875" style="84" customWidth="1"/>
    <col min="3332" max="3332" width="12.44140625" style="84" customWidth="1"/>
    <col min="3333" max="3333" width="19.5546875" style="84" customWidth="1"/>
    <col min="3334" max="3334" width="15.109375" style="84" customWidth="1"/>
    <col min="3335" max="3335" width="0.6640625" style="84" customWidth="1"/>
    <col min="3336" max="3340" width="0" style="84" hidden="1" customWidth="1"/>
    <col min="3341" max="3584" width="8.88671875" style="84"/>
    <col min="3585" max="3585" width="0.33203125" style="84" customWidth="1"/>
    <col min="3586" max="3586" width="35.33203125" style="84" customWidth="1"/>
    <col min="3587" max="3587" width="13.88671875" style="84" customWidth="1"/>
    <col min="3588" max="3588" width="12.44140625" style="84" customWidth="1"/>
    <col min="3589" max="3589" width="19.5546875" style="84" customWidth="1"/>
    <col min="3590" max="3590" width="15.109375" style="84" customWidth="1"/>
    <col min="3591" max="3591" width="0.6640625" style="84" customWidth="1"/>
    <col min="3592" max="3596" width="0" style="84" hidden="1" customWidth="1"/>
    <col min="3597" max="3840" width="8.88671875" style="84"/>
    <col min="3841" max="3841" width="0.33203125" style="84" customWidth="1"/>
    <col min="3842" max="3842" width="35.33203125" style="84" customWidth="1"/>
    <col min="3843" max="3843" width="13.88671875" style="84" customWidth="1"/>
    <col min="3844" max="3844" width="12.44140625" style="84" customWidth="1"/>
    <col min="3845" max="3845" width="19.5546875" style="84" customWidth="1"/>
    <col min="3846" max="3846" width="15.109375" style="84" customWidth="1"/>
    <col min="3847" max="3847" width="0.6640625" style="84" customWidth="1"/>
    <col min="3848" max="3852" width="0" style="84" hidden="1" customWidth="1"/>
    <col min="3853" max="4096" width="8.88671875" style="84"/>
    <col min="4097" max="4097" width="0.33203125" style="84" customWidth="1"/>
    <col min="4098" max="4098" width="35.33203125" style="84" customWidth="1"/>
    <col min="4099" max="4099" width="13.88671875" style="84" customWidth="1"/>
    <col min="4100" max="4100" width="12.44140625" style="84" customWidth="1"/>
    <col min="4101" max="4101" width="19.5546875" style="84" customWidth="1"/>
    <col min="4102" max="4102" width="15.109375" style="84" customWidth="1"/>
    <col min="4103" max="4103" width="0.6640625" style="84" customWidth="1"/>
    <col min="4104" max="4108" width="0" style="84" hidden="1" customWidth="1"/>
    <col min="4109" max="4352" width="8.88671875" style="84"/>
    <col min="4353" max="4353" width="0.33203125" style="84" customWidth="1"/>
    <col min="4354" max="4354" width="35.33203125" style="84" customWidth="1"/>
    <col min="4355" max="4355" width="13.88671875" style="84" customWidth="1"/>
    <col min="4356" max="4356" width="12.44140625" style="84" customWidth="1"/>
    <col min="4357" max="4357" width="19.5546875" style="84" customWidth="1"/>
    <col min="4358" max="4358" width="15.109375" style="84" customWidth="1"/>
    <col min="4359" max="4359" width="0.6640625" style="84" customWidth="1"/>
    <col min="4360" max="4364" width="0" style="84" hidden="1" customWidth="1"/>
    <col min="4365" max="4608" width="8.88671875" style="84"/>
    <col min="4609" max="4609" width="0.33203125" style="84" customWidth="1"/>
    <col min="4610" max="4610" width="35.33203125" style="84" customWidth="1"/>
    <col min="4611" max="4611" width="13.88671875" style="84" customWidth="1"/>
    <col min="4612" max="4612" width="12.44140625" style="84" customWidth="1"/>
    <col min="4613" max="4613" width="19.5546875" style="84" customWidth="1"/>
    <col min="4614" max="4614" width="15.109375" style="84" customWidth="1"/>
    <col min="4615" max="4615" width="0.6640625" style="84" customWidth="1"/>
    <col min="4616" max="4620" width="0" style="84" hidden="1" customWidth="1"/>
    <col min="4621" max="4864" width="8.88671875" style="84"/>
    <col min="4865" max="4865" width="0.33203125" style="84" customWidth="1"/>
    <col min="4866" max="4866" width="35.33203125" style="84" customWidth="1"/>
    <col min="4867" max="4867" width="13.88671875" style="84" customWidth="1"/>
    <col min="4868" max="4868" width="12.44140625" style="84" customWidth="1"/>
    <col min="4869" max="4869" width="19.5546875" style="84" customWidth="1"/>
    <col min="4870" max="4870" width="15.109375" style="84" customWidth="1"/>
    <col min="4871" max="4871" width="0.6640625" style="84" customWidth="1"/>
    <col min="4872" max="4876" width="0" style="84" hidden="1" customWidth="1"/>
    <col min="4877" max="5120" width="8.88671875" style="84"/>
    <col min="5121" max="5121" width="0.33203125" style="84" customWidth="1"/>
    <col min="5122" max="5122" width="35.33203125" style="84" customWidth="1"/>
    <col min="5123" max="5123" width="13.88671875" style="84" customWidth="1"/>
    <col min="5124" max="5124" width="12.44140625" style="84" customWidth="1"/>
    <col min="5125" max="5125" width="19.5546875" style="84" customWidth="1"/>
    <col min="5126" max="5126" width="15.109375" style="84" customWidth="1"/>
    <col min="5127" max="5127" width="0.6640625" style="84" customWidth="1"/>
    <col min="5128" max="5132" width="0" style="84" hidden="1" customWidth="1"/>
    <col min="5133" max="5376" width="8.88671875" style="84"/>
    <col min="5377" max="5377" width="0.33203125" style="84" customWidth="1"/>
    <col min="5378" max="5378" width="35.33203125" style="84" customWidth="1"/>
    <col min="5379" max="5379" width="13.88671875" style="84" customWidth="1"/>
    <col min="5380" max="5380" width="12.44140625" style="84" customWidth="1"/>
    <col min="5381" max="5381" width="19.5546875" style="84" customWidth="1"/>
    <col min="5382" max="5382" width="15.109375" style="84" customWidth="1"/>
    <col min="5383" max="5383" width="0.6640625" style="84" customWidth="1"/>
    <col min="5384" max="5388" width="0" style="84" hidden="1" customWidth="1"/>
    <col min="5389" max="5632" width="8.88671875" style="84"/>
    <col min="5633" max="5633" width="0.33203125" style="84" customWidth="1"/>
    <col min="5634" max="5634" width="35.33203125" style="84" customWidth="1"/>
    <col min="5635" max="5635" width="13.88671875" style="84" customWidth="1"/>
    <col min="5636" max="5636" width="12.44140625" style="84" customWidth="1"/>
    <col min="5637" max="5637" width="19.5546875" style="84" customWidth="1"/>
    <col min="5638" max="5638" width="15.109375" style="84" customWidth="1"/>
    <col min="5639" max="5639" width="0.6640625" style="84" customWidth="1"/>
    <col min="5640" max="5644" width="0" style="84" hidden="1" customWidth="1"/>
    <col min="5645" max="5888" width="8.88671875" style="84"/>
    <col min="5889" max="5889" width="0.33203125" style="84" customWidth="1"/>
    <col min="5890" max="5890" width="35.33203125" style="84" customWidth="1"/>
    <col min="5891" max="5891" width="13.88671875" style="84" customWidth="1"/>
    <col min="5892" max="5892" width="12.44140625" style="84" customWidth="1"/>
    <col min="5893" max="5893" width="19.5546875" style="84" customWidth="1"/>
    <col min="5894" max="5894" width="15.109375" style="84" customWidth="1"/>
    <col min="5895" max="5895" width="0.6640625" style="84" customWidth="1"/>
    <col min="5896" max="5900" width="0" style="84" hidden="1" customWidth="1"/>
    <col min="5901" max="6144" width="8.88671875" style="84"/>
    <col min="6145" max="6145" width="0.33203125" style="84" customWidth="1"/>
    <col min="6146" max="6146" width="35.33203125" style="84" customWidth="1"/>
    <col min="6147" max="6147" width="13.88671875" style="84" customWidth="1"/>
    <col min="6148" max="6148" width="12.44140625" style="84" customWidth="1"/>
    <col min="6149" max="6149" width="19.5546875" style="84" customWidth="1"/>
    <col min="6150" max="6150" width="15.109375" style="84" customWidth="1"/>
    <col min="6151" max="6151" width="0.6640625" style="84" customWidth="1"/>
    <col min="6152" max="6156" width="0" style="84" hidden="1" customWidth="1"/>
    <col min="6157" max="6400" width="8.88671875" style="84"/>
    <col min="6401" max="6401" width="0.33203125" style="84" customWidth="1"/>
    <col min="6402" max="6402" width="35.33203125" style="84" customWidth="1"/>
    <col min="6403" max="6403" width="13.88671875" style="84" customWidth="1"/>
    <col min="6404" max="6404" width="12.44140625" style="84" customWidth="1"/>
    <col min="6405" max="6405" width="19.5546875" style="84" customWidth="1"/>
    <col min="6406" max="6406" width="15.109375" style="84" customWidth="1"/>
    <col min="6407" max="6407" width="0.6640625" style="84" customWidth="1"/>
    <col min="6408" max="6412" width="0" style="84" hidden="1" customWidth="1"/>
    <col min="6413" max="6656" width="8.88671875" style="84"/>
    <col min="6657" max="6657" width="0.33203125" style="84" customWidth="1"/>
    <col min="6658" max="6658" width="35.33203125" style="84" customWidth="1"/>
    <col min="6659" max="6659" width="13.88671875" style="84" customWidth="1"/>
    <col min="6660" max="6660" width="12.44140625" style="84" customWidth="1"/>
    <col min="6661" max="6661" width="19.5546875" style="84" customWidth="1"/>
    <col min="6662" max="6662" width="15.109375" style="84" customWidth="1"/>
    <col min="6663" max="6663" width="0.6640625" style="84" customWidth="1"/>
    <col min="6664" max="6668" width="0" style="84" hidden="1" customWidth="1"/>
    <col min="6669" max="6912" width="8.88671875" style="84"/>
    <col min="6913" max="6913" width="0.33203125" style="84" customWidth="1"/>
    <col min="6914" max="6914" width="35.33203125" style="84" customWidth="1"/>
    <col min="6915" max="6915" width="13.88671875" style="84" customWidth="1"/>
    <col min="6916" max="6916" width="12.44140625" style="84" customWidth="1"/>
    <col min="6917" max="6917" width="19.5546875" style="84" customWidth="1"/>
    <col min="6918" max="6918" width="15.109375" style="84" customWidth="1"/>
    <col min="6919" max="6919" width="0.6640625" style="84" customWidth="1"/>
    <col min="6920" max="6924" width="0" style="84" hidden="1" customWidth="1"/>
    <col min="6925" max="7168" width="8.88671875" style="84"/>
    <col min="7169" max="7169" width="0.33203125" style="84" customWidth="1"/>
    <col min="7170" max="7170" width="35.33203125" style="84" customWidth="1"/>
    <col min="7171" max="7171" width="13.88671875" style="84" customWidth="1"/>
    <col min="7172" max="7172" width="12.44140625" style="84" customWidth="1"/>
    <col min="7173" max="7173" width="19.5546875" style="84" customWidth="1"/>
    <col min="7174" max="7174" width="15.109375" style="84" customWidth="1"/>
    <col min="7175" max="7175" width="0.6640625" style="84" customWidth="1"/>
    <col min="7176" max="7180" width="0" style="84" hidden="1" customWidth="1"/>
    <col min="7181" max="7424" width="8.88671875" style="84"/>
    <col min="7425" max="7425" width="0.33203125" style="84" customWidth="1"/>
    <col min="7426" max="7426" width="35.33203125" style="84" customWidth="1"/>
    <col min="7427" max="7427" width="13.88671875" style="84" customWidth="1"/>
    <col min="7428" max="7428" width="12.44140625" style="84" customWidth="1"/>
    <col min="7429" max="7429" width="19.5546875" style="84" customWidth="1"/>
    <col min="7430" max="7430" width="15.109375" style="84" customWidth="1"/>
    <col min="7431" max="7431" width="0.6640625" style="84" customWidth="1"/>
    <col min="7432" max="7436" width="0" style="84" hidden="1" customWidth="1"/>
    <col min="7437" max="7680" width="8.88671875" style="84"/>
    <col min="7681" max="7681" width="0.33203125" style="84" customWidth="1"/>
    <col min="7682" max="7682" width="35.33203125" style="84" customWidth="1"/>
    <col min="7683" max="7683" width="13.88671875" style="84" customWidth="1"/>
    <col min="7684" max="7684" width="12.44140625" style="84" customWidth="1"/>
    <col min="7685" max="7685" width="19.5546875" style="84" customWidth="1"/>
    <col min="7686" max="7686" width="15.109375" style="84" customWidth="1"/>
    <col min="7687" max="7687" width="0.6640625" style="84" customWidth="1"/>
    <col min="7688" max="7692" width="0" style="84" hidden="1" customWidth="1"/>
    <col min="7693" max="7936" width="8.88671875" style="84"/>
    <col min="7937" max="7937" width="0.33203125" style="84" customWidth="1"/>
    <col min="7938" max="7938" width="35.33203125" style="84" customWidth="1"/>
    <col min="7939" max="7939" width="13.88671875" style="84" customWidth="1"/>
    <col min="7940" max="7940" width="12.44140625" style="84" customWidth="1"/>
    <col min="7941" max="7941" width="19.5546875" style="84" customWidth="1"/>
    <col min="7942" max="7942" width="15.109375" style="84" customWidth="1"/>
    <col min="7943" max="7943" width="0.6640625" style="84" customWidth="1"/>
    <col min="7944" max="7948" width="0" style="84" hidden="1" customWidth="1"/>
    <col min="7949" max="8192" width="8.88671875" style="84"/>
    <col min="8193" max="8193" width="0.33203125" style="84" customWidth="1"/>
    <col min="8194" max="8194" width="35.33203125" style="84" customWidth="1"/>
    <col min="8195" max="8195" width="13.88671875" style="84" customWidth="1"/>
    <col min="8196" max="8196" width="12.44140625" style="84" customWidth="1"/>
    <col min="8197" max="8197" width="19.5546875" style="84" customWidth="1"/>
    <col min="8198" max="8198" width="15.109375" style="84" customWidth="1"/>
    <col min="8199" max="8199" width="0.6640625" style="84" customWidth="1"/>
    <col min="8200" max="8204" width="0" style="84" hidden="1" customWidth="1"/>
    <col min="8205" max="8448" width="8.88671875" style="84"/>
    <col min="8449" max="8449" width="0.33203125" style="84" customWidth="1"/>
    <col min="8450" max="8450" width="35.33203125" style="84" customWidth="1"/>
    <col min="8451" max="8451" width="13.88671875" style="84" customWidth="1"/>
    <col min="8452" max="8452" width="12.44140625" style="84" customWidth="1"/>
    <col min="8453" max="8453" width="19.5546875" style="84" customWidth="1"/>
    <col min="8454" max="8454" width="15.109375" style="84" customWidth="1"/>
    <col min="8455" max="8455" width="0.6640625" style="84" customWidth="1"/>
    <col min="8456" max="8460" width="0" style="84" hidden="1" customWidth="1"/>
    <col min="8461" max="8704" width="8.88671875" style="84"/>
    <col min="8705" max="8705" width="0.33203125" style="84" customWidth="1"/>
    <col min="8706" max="8706" width="35.33203125" style="84" customWidth="1"/>
    <col min="8707" max="8707" width="13.88671875" style="84" customWidth="1"/>
    <col min="8708" max="8708" width="12.44140625" style="84" customWidth="1"/>
    <col min="8709" max="8709" width="19.5546875" style="84" customWidth="1"/>
    <col min="8710" max="8710" width="15.109375" style="84" customWidth="1"/>
    <col min="8711" max="8711" width="0.6640625" style="84" customWidth="1"/>
    <col min="8712" max="8716" width="0" style="84" hidden="1" customWidth="1"/>
    <col min="8717" max="8960" width="8.88671875" style="84"/>
    <col min="8961" max="8961" width="0.33203125" style="84" customWidth="1"/>
    <col min="8962" max="8962" width="35.33203125" style="84" customWidth="1"/>
    <col min="8963" max="8963" width="13.88671875" style="84" customWidth="1"/>
    <col min="8964" max="8964" width="12.44140625" style="84" customWidth="1"/>
    <col min="8965" max="8965" width="19.5546875" style="84" customWidth="1"/>
    <col min="8966" max="8966" width="15.109375" style="84" customWidth="1"/>
    <col min="8967" max="8967" width="0.6640625" style="84" customWidth="1"/>
    <col min="8968" max="8972" width="0" style="84" hidden="1" customWidth="1"/>
    <col min="8973" max="9216" width="8.88671875" style="84"/>
    <col min="9217" max="9217" width="0.33203125" style="84" customWidth="1"/>
    <col min="9218" max="9218" width="35.33203125" style="84" customWidth="1"/>
    <col min="9219" max="9219" width="13.88671875" style="84" customWidth="1"/>
    <col min="9220" max="9220" width="12.44140625" style="84" customWidth="1"/>
    <col min="9221" max="9221" width="19.5546875" style="84" customWidth="1"/>
    <col min="9222" max="9222" width="15.109375" style="84" customWidth="1"/>
    <col min="9223" max="9223" width="0.6640625" style="84" customWidth="1"/>
    <col min="9224" max="9228" width="0" style="84" hidden="1" customWidth="1"/>
    <col min="9229" max="9472" width="8.88671875" style="84"/>
    <col min="9473" max="9473" width="0.33203125" style="84" customWidth="1"/>
    <col min="9474" max="9474" width="35.33203125" style="84" customWidth="1"/>
    <col min="9475" max="9475" width="13.88671875" style="84" customWidth="1"/>
    <col min="9476" max="9476" width="12.44140625" style="84" customWidth="1"/>
    <col min="9477" max="9477" width="19.5546875" style="84" customWidth="1"/>
    <col min="9478" max="9478" width="15.109375" style="84" customWidth="1"/>
    <col min="9479" max="9479" width="0.6640625" style="84" customWidth="1"/>
    <col min="9480" max="9484" width="0" style="84" hidden="1" customWidth="1"/>
    <col min="9485" max="9728" width="8.88671875" style="84"/>
    <col min="9729" max="9729" width="0.33203125" style="84" customWidth="1"/>
    <col min="9730" max="9730" width="35.33203125" style="84" customWidth="1"/>
    <col min="9731" max="9731" width="13.88671875" style="84" customWidth="1"/>
    <col min="9732" max="9732" width="12.44140625" style="84" customWidth="1"/>
    <col min="9733" max="9733" width="19.5546875" style="84" customWidth="1"/>
    <col min="9734" max="9734" width="15.109375" style="84" customWidth="1"/>
    <col min="9735" max="9735" width="0.6640625" style="84" customWidth="1"/>
    <col min="9736" max="9740" width="0" style="84" hidden="1" customWidth="1"/>
    <col min="9741" max="9984" width="8.88671875" style="84"/>
    <col min="9985" max="9985" width="0.33203125" style="84" customWidth="1"/>
    <col min="9986" max="9986" width="35.33203125" style="84" customWidth="1"/>
    <col min="9987" max="9987" width="13.88671875" style="84" customWidth="1"/>
    <col min="9988" max="9988" width="12.44140625" style="84" customWidth="1"/>
    <col min="9989" max="9989" width="19.5546875" style="84" customWidth="1"/>
    <col min="9990" max="9990" width="15.109375" style="84" customWidth="1"/>
    <col min="9991" max="9991" width="0.6640625" style="84" customWidth="1"/>
    <col min="9992" max="9996" width="0" style="84" hidden="1" customWidth="1"/>
    <col min="9997" max="10240" width="8.88671875" style="84"/>
    <col min="10241" max="10241" width="0.33203125" style="84" customWidth="1"/>
    <col min="10242" max="10242" width="35.33203125" style="84" customWidth="1"/>
    <col min="10243" max="10243" width="13.88671875" style="84" customWidth="1"/>
    <col min="10244" max="10244" width="12.44140625" style="84" customWidth="1"/>
    <col min="10245" max="10245" width="19.5546875" style="84" customWidth="1"/>
    <col min="10246" max="10246" width="15.109375" style="84" customWidth="1"/>
    <col min="10247" max="10247" width="0.6640625" style="84" customWidth="1"/>
    <col min="10248" max="10252" width="0" style="84" hidden="1" customWidth="1"/>
    <col min="10253" max="10496" width="8.88671875" style="84"/>
    <col min="10497" max="10497" width="0.33203125" style="84" customWidth="1"/>
    <col min="10498" max="10498" width="35.33203125" style="84" customWidth="1"/>
    <col min="10499" max="10499" width="13.88671875" style="84" customWidth="1"/>
    <col min="10500" max="10500" width="12.44140625" style="84" customWidth="1"/>
    <col min="10501" max="10501" width="19.5546875" style="84" customWidth="1"/>
    <col min="10502" max="10502" width="15.109375" style="84" customWidth="1"/>
    <col min="10503" max="10503" width="0.6640625" style="84" customWidth="1"/>
    <col min="10504" max="10508" width="0" style="84" hidden="1" customWidth="1"/>
    <col min="10509" max="10752" width="8.88671875" style="84"/>
    <col min="10753" max="10753" width="0.33203125" style="84" customWidth="1"/>
    <col min="10754" max="10754" width="35.33203125" style="84" customWidth="1"/>
    <col min="10755" max="10755" width="13.88671875" style="84" customWidth="1"/>
    <col min="10756" max="10756" width="12.44140625" style="84" customWidth="1"/>
    <col min="10757" max="10757" width="19.5546875" style="84" customWidth="1"/>
    <col min="10758" max="10758" width="15.109375" style="84" customWidth="1"/>
    <col min="10759" max="10759" width="0.6640625" style="84" customWidth="1"/>
    <col min="10760" max="10764" width="0" style="84" hidden="1" customWidth="1"/>
    <col min="10765" max="11008" width="8.88671875" style="84"/>
    <col min="11009" max="11009" width="0.33203125" style="84" customWidth="1"/>
    <col min="11010" max="11010" width="35.33203125" style="84" customWidth="1"/>
    <col min="11011" max="11011" width="13.88671875" style="84" customWidth="1"/>
    <col min="11012" max="11012" width="12.44140625" style="84" customWidth="1"/>
    <col min="11013" max="11013" width="19.5546875" style="84" customWidth="1"/>
    <col min="11014" max="11014" width="15.109375" style="84" customWidth="1"/>
    <col min="11015" max="11015" width="0.6640625" style="84" customWidth="1"/>
    <col min="11016" max="11020" width="0" style="84" hidden="1" customWidth="1"/>
    <col min="11021" max="11264" width="8.88671875" style="84"/>
    <col min="11265" max="11265" width="0.33203125" style="84" customWidth="1"/>
    <col min="11266" max="11266" width="35.33203125" style="84" customWidth="1"/>
    <col min="11267" max="11267" width="13.88671875" style="84" customWidth="1"/>
    <col min="11268" max="11268" width="12.44140625" style="84" customWidth="1"/>
    <col min="11269" max="11269" width="19.5546875" style="84" customWidth="1"/>
    <col min="11270" max="11270" width="15.109375" style="84" customWidth="1"/>
    <col min="11271" max="11271" width="0.6640625" style="84" customWidth="1"/>
    <col min="11272" max="11276" width="0" style="84" hidden="1" customWidth="1"/>
    <col min="11277" max="11520" width="8.88671875" style="84"/>
    <col min="11521" max="11521" width="0.33203125" style="84" customWidth="1"/>
    <col min="11522" max="11522" width="35.33203125" style="84" customWidth="1"/>
    <col min="11523" max="11523" width="13.88671875" style="84" customWidth="1"/>
    <col min="11524" max="11524" width="12.44140625" style="84" customWidth="1"/>
    <col min="11525" max="11525" width="19.5546875" style="84" customWidth="1"/>
    <col min="11526" max="11526" width="15.109375" style="84" customWidth="1"/>
    <col min="11527" max="11527" width="0.6640625" style="84" customWidth="1"/>
    <col min="11528" max="11532" width="0" style="84" hidden="1" customWidth="1"/>
    <col min="11533" max="11776" width="8.88671875" style="84"/>
    <col min="11777" max="11777" width="0.33203125" style="84" customWidth="1"/>
    <col min="11778" max="11778" width="35.33203125" style="84" customWidth="1"/>
    <col min="11779" max="11779" width="13.88671875" style="84" customWidth="1"/>
    <col min="11780" max="11780" width="12.44140625" style="84" customWidth="1"/>
    <col min="11781" max="11781" width="19.5546875" style="84" customWidth="1"/>
    <col min="11782" max="11782" width="15.109375" style="84" customWidth="1"/>
    <col min="11783" max="11783" width="0.6640625" style="84" customWidth="1"/>
    <col min="11784" max="11788" width="0" style="84" hidden="1" customWidth="1"/>
    <col min="11789" max="12032" width="8.88671875" style="84"/>
    <col min="12033" max="12033" width="0.33203125" style="84" customWidth="1"/>
    <col min="12034" max="12034" width="35.33203125" style="84" customWidth="1"/>
    <col min="12035" max="12035" width="13.88671875" style="84" customWidth="1"/>
    <col min="12036" max="12036" width="12.44140625" style="84" customWidth="1"/>
    <col min="12037" max="12037" width="19.5546875" style="84" customWidth="1"/>
    <col min="12038" max="12038" width="15.109375" style="84" customWidth="1"/>
    <col min="12039" max="12039" width="0.6640625" style="84" customWidth="1"/>
    <col min="12040" max="12044" width="0" style="84" hidden="1" customWidth="1"/>
    <col min="12045" max="12288" width="8.88671875" style="84"/>
    <col min="12289" max="12289" width="0.33203125" style="84" customWidth="1"/>
    <col min="12290" max="12290" width="35.33203125" style="84" customWidth="1"/>
    <col min="12291" max="12291" width="13.88671875" style="84" customWidth="1"/>
    <col min="12292" max="12292" width="12.44140625" style="84" customWidth="1"/>
    <col min="12293" max="12293" width="19.5546875" style="84" customWidth="1"/>
    <col min="12294" max="12294" width="15.109375" style="84" customWidth="1"/>
    <col min="12295" max="12295" width="0.6640625" style="84" customWidth="1"/>
    <col min="12296" max="12300" width="0" style="84" hidden="1" customWidth="1"/>
    <col min="12301" max="12544" width="8.88671875" style="84"/>
    <col min="12545" max="12545" width="0.33203125" style="84" customWidth="1"/>
    <col min="12546" max="12546" width="35.33203125" style="84" customWidth="1"/>
    <col min="12547" max="12547" width="13.88671875" style="84" customWidth="1"/>
    <col min="12548" max="12548" width="12.44140625" style="84" customWidth="1"/>
    <col min="12549" max="12549" width="19.5546875" style="84" customWidth="1"/>
    <col min="12550" max="12550" width="15.109375" style="84" customWidth="1"/>
    <col min="12551" max="12551" width="0.6640625" style="84" customWidth="1"/>
    <col min="12552" max="12556" width="0" style="84" hidden="1" customWidth="1"/>
    <col min="12557" max="12800" width="8.88671875" style="84"/>
    <col min="12801" max="12801" width="0.33203125" style="84" customWidth="1"/>
    <col min="12802" max="12802" width="35.33203125" style="84" customWidth="1"/>
    <col min="12803" max="12803" width="13.88671875" style="84" customWidth="1"/>
    <col min="12804" max="12804" width="12.44140625" style="84" customWidth="1"/>
    <col min="12805" max="12805" width="19.5546875" style="84" customWidth="1"/>
    <col min="12806" max="12806" width="15.109375" style="84" customWidth="1"/>
    <col min="12807" max="12807" width="0.6640625" style="84" customWidth="1"/>
    <col min="12808" max="12812" width="0" style="84" hidden="1" customWidth="1"/>
    <col min="12813" max="13056" width="8.88671875" style="84"/>
    <col min="13057" max="13057" width="0.33203125" style="84" customWidth="1"/>
    <col min="13058" max="13058" width="35.33203125" style="84" customWidth="1"/>
    <col min="13059" max="13059" width="13.88671875" style="84" customWidth="1"/>
    <col min="13060" max="13060" width="12.44140625" style="84" customWidth="1"/>
    <col min="13061" max="13061" width="19.5546875" style="84" customWidth="1"/>
    <col min="13062" max="13062" width="15.109375" style="84" customWidth="1"/>
    <col min="13063" max="13063" width="0.6640625" style="84" customWidth="1"/>
    <col min="13064" max="13068" width="0" style="84" hidden="1" customWidth="1"/>
    <col min="13069" max="13312" width="8.88671875" style="84"/>
    <col min="13313" max="13313" width="0.33203125" style="84" customWidth="1"/>
    <col min="13314" max="13314" width="35.33203125" style="84" customWidth="1"/>
    <col min="13315" max="13315" width="13.88671875" style="84" customWidth="1"/>
    <col min="13316" max="13316" width="12.44140625" style="84" customWidth="1"/>
    <col min="13317" max="13317" width="19.5546875" style="84" customWidth="1"/>
    <col min="13318" max="13318" width="15.109375" style="84" customWidth="1"/>
    <col min="13319" max="13319" width="0.6640625" style="84" customWidth="1"/>
    <col min="13320" max="13324" width="0" style="84" hidden="1" customWidth="1"/>
    <col min="13325" max="13568" width="8.88671875" style="84"/>
    <col min="13569" max="13569" width="0.33203125" style="84" customWidth="1"/>
    <col min="13570" max="13570" width="35.33203125" style="84" customWidth="1"/>
    <col min="13571" max="13571" width="13.88671875" style="84" customWidth="1"/>
    <col min="13572" max="13572" width="12.44140625" style="84" customWidth="1"/>
    <col min="13573" max="13573" width="19.5546875" style="84" customWidth="1"/>
    <col min="13574" max="13574" width="15.109375" style="84" customWidth="1"/>
    <col min="13575" max="13575" width="0.6640625" style="84" customWidth="1"/>
    <col min="13576" max="13580" width="0" style="84" hidden="1" customWidth="1"/>
    <col min="13581" max="13824" width="8.88671875" style="84"/>
    <col min="13825" max="13825" width="0.33203125" style="84" customWidth="1"/>
    <col min="13826" max="13826" width="35.33203125" style="84" customWidth="1"/>
    <col min="13827" max="13827" width="13.88671875" style="84" customWidth="1"/>
    <col min="13828" max="13828" width="12.44140625" style="84" customWidth="1"/>
    <col min="13829" max="13829" width="19.5546875" style="84" customWidth="1"/>
    <col min="13830" max="13830" width="15.109375" style="84" customWidth="1"/>
    <col min="13831" max="13831" width="0.6640625" style="84" customWidth="1"/>
    <col min="13832" max="13836" width="0" style="84" hidden="1" customWidth="1"/>
    <col min="13837" max="14080" width="8.88671875" style="84"/>
    <col min="14081" max="14081" width="0.33203125" style="84" customWidth="1"/>
    <col min="14082" max="14082" width="35.33203125" style="84" customWidth="1"/>
    <col min="14083" max="14083" width="13.88671875" style="84" customWidth="1"/>
    <col min="14084" max="14084" width="12.44140625" style="84" customWidth="1"/>
    <col min="14085" max="14085" width="19.5546875" style="84" customWidth="1"/>
    <col min="14086" max="14086" width="15.109375" style="84" customWidth="1"/>
    <col min="14087" max="14087" width="0.6640625" style="84" customWidth="1"/>
    <col min="14088" max="14092" width="0" style="84" hidden="1" customWidth="1"/>
    <col min="14093" max="14336" width="8.88671875" style="84"/>
    <col min="14337" max="14337" width="0.33203125" style="84" customWidth="1"/>
    <col min="14338" max="14338" width="35.33203125" style="84" customWidth="1"/>
    <col min="14339" max="14339" width="13.88671875" style="84" customWidth="1"/>
    <col min="14340" max="14340" width="12.44140625" style="84" customWidth="1"/>
    <col min="14341" max="14341" width="19.5546875" style="84" customWidth="1"/>
    <col min="14342" max="14342" width="15.109375" style="84" customWidth="1"/>
    <col min="14343" max="14343" width="0.6640625" style="84" customWidth="1"/>
    <col min="14344" max="14348" width="0" style="84" hidden="1" customWidth="1"/>
    <col min="14349" max="14592" width="8.88671875" style="84"/>
    <col min="14593" max="14593" width="0.33203125" style="84" customWidth="1"/>
    <col min="14594" max="14594" width="35.33203125" style="84" customWidth="1"/>
    <col min="14595" max="14595" width="13.88671875" style="84" customWidth="1"/>
    <col min="14596" max="14596" width="12.44140625" style="84" customWidth="1"/>
    <col min="14597" max="14597" width="19.5546875" style="84" customWidth="1"/>
    <col min="14598" max="14598" width="15.109375" style="84" customWidth="1"/>
    <col min="14599" max="14599" width="0.6640625" style="84" customWidth="1"/>
    <col min="14600" max="14604" width="0" style="84" hidden="1" customWidth="1"/>
    <col min="14605" max="14848" width="8.88671875" style="84"/>
    <col min="14849" max="14849" width="0.33203125" style="84" customWidth="1"/>
    <col min="14850" max="14850" width="35.33203125" style="84" customWidth="1"/>
    <col min="14851" max="14851" width="13.88671875" style="84" customWidth="1"/>
    <col min="14852" max="14852" width="12.44140625" style="84" customWidth="1"/>
    <col min="14853" max="14853" width="19.5546875" style="84" customWidth="1"/>
    <col min="14854" max="14854" width="15.109375" style="84" customWidth="1"/>
    <col min="14855" max="14855" width="0.6640625" style="84" customWidth="1"/>
    <col min="14856" max="14860" width="0" style="84" hidden="1" customWidth="1"/>
    <col min="14861" max="15104" width="8.88671875" style="84"/>
    <col min="15105" max="15105" width="0.33203125" style="84" customWidth="1"/>
    <col min="15106" max="15106" width="35.33203125" style="84" customWidth="1"/>
    <col min="15107" max="15107" width="13.88671875" style="84" customWidth="1"/>
    <col min="15108" max="15108" width="12.44140625" style="84" customWidth="1"/>
    <col min="15109" max="15109" width="19.5546875" style="84" customWidth="1"/>
    <col min="15110" max="15110" width="15.109375" style="84" customWidth="1"/>
    <col min="15111" max="15111" width="0.6640625" style="84" customWidth="1"/>
    <col min="15112" max="15116" width="0" style="84" hidden="1" customWidth="1"/>
    <col min="15117" max="15360" width="8.88671875" style="84"/>
    <col min="15361" max="15361" width="0.33203125" style="84" customWidth="1"/>
    <col min="15362" max="15362" width="35.33203125" style="84" customWidth="1"/>
    <col min="15363" max="15363" width="13.88671875" style="84" customWidth="1"/>
    <col min="15364" max="15364" width="12.44140625" style="84" customWidth="1"/>
    <col min="15365" max="15365" width="19.5546875" style="84" customWidth="1"/>
    <col min="15366" max="15366" width="15.109375" style="84" customWidth="1"/>
    <col min="15367" max="15367" width="0.6640625" style="84" customWidth="1"/>
    <col min="15368" max="15372" width="0" style="84" hidden="1" customWidth="1"/>
    <col min="15373" max="15616" width="8.88671875" style="84"/>
    <col min="15617" max="15617" width="0.33203125" style="84" customWidth="1"/>
    <col min="15618" max="15618" width="35.33203125" style="84" customWidth="1"/>
    <col min="15619" max="15619" width="13.88671875" style="84" customWidth="1"/>
    <col min="15620" max="15620" width="12.44140625" style="84" customWidth="1"/>
    <col min="15621" max="15621" width="19.5546875" style="84" customWidth="1"/>
    <col min="15622" max="15622" width="15.109375" style="84" customWidth="1"/>
    <col min="15623" max="15623" width="0.6640625" style="84" customWidth="1"/>
    <col min="15624" max="15628" width="0" style="84" hidden="1" customWidth="1"/>
    <col min="15629" max="15872" width="8.88671875" style="84"/>
    <col min="15873" max="15873" width="0.33203125" style="84" customWidth="1"/>
    <col min="15874" max="15874" width="35.33203125" style="84" customWidth="1"/>
    <col min="15875" max="15875" width="13.88671875" style="84" customWidth="1"/>
    <col min="15876" max="15876" width="12.44140625" style="84" customWidth="1"/>
    <col min="15877" max="15877" width="19.5546875" style="84" customWidth="1"/>
    <col min="15878" max="15878" width="15.109375" style="84" customWidth="1"/>
    <col min="15879" max="15879" width="0.6640625" style="84" customWidth="1"/>
    <col min="15880" max="15884" width="0" style="84" hidden="1" customWidth="1"/>
    <col min="15885" max="16128" width="8.88671875" style="84"/>
    <col min="16129" max="16129" width="0.33203125" style="84" customWidth="1"/>
    <col min="16130" max="16130" width="35.33203125" style="84" customWidth="1"/>
    <col min="16131" max="16131" width="13.88671875" style="84" customWidth="1"/>
    <col min="16132" max="16132" width="12.44140625" style="84" customWidth="1"/>
    <col min="16133" max="16133" width="19.5546875" style="84" customWidth="1"/>
    <col min="16134" max="16134" width="15.109375" style="84" customWidth="1"/>
    <col min="16135" max="16135" width="0.6640625" style="84" customWidth="1"/>
    <col min="16136" max="16140" width="0" style="84" hidden="1" customWidth="1"/>
    <col min="16141" max="16384" width="8.88671875" style="84"/>
  </cols>
  <sheetData>
    <row r="1" spans="1:23" ht="20.399999999999999" x14ac:dyDescent="0.35">
      <c r="A1" s="920" t="s">
        <v>165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P1" s="41"/>
      <c r="Q1" s="41"/>
      <c r="R1" s="41"/>
      <c r="S1" s="41"/>
      <c r="T1" s="41"/>
      <c r="U1" s="41"/>
      <c r="V1" s="41"/>
      <c r="W1" s="41"/>
    </row>
    <row r="2" spans="1:23" ht="15.6" x14ac:dyDescent="0.3">
      <c r="A2" s="915" t="s">
        <v>166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P2" s="92"/>
      <c r="Q2" s="92"/>
      <c r="R2" s="92"/>
      <c r="S2" s="41"/>
      <c r="T2" s="41"/>
      <c r="U2" s="41"/>
      <c r="V2" s="41"/>
      <c r="W2" s="41"/>
    </row>
    <row r="3" spans="1:23" ht="16.2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P3" s="92"/>
      <c r="Q3" s="92"/>
      <c r="R3" s="41"/>
      <c r="S3" s="41"/>
      <c r="T3" s="41"/>
      <c r="U3" s="41"/>
      <c r="V3" s="41"/>
      <c r="W3" s="41"/>
    </row>
    <row r="4" spans="1:23" ht="16.2" thickBot="1" x14ac:dyDescent="0.35">
      <c r="A4" s="171"/>
      <c r="B4" s="52" t="s">
        <v>53</v>
      </c>
      <c r="C4" s="53" t="s">
        <v>80</v>
      </c>
      <c r="D4" s="54" t="s">
        <v>81</v>
      </c>
      <c r="E4" s="305" t="s">
        <v>248</v>
      </c>
      <c r="F4" s="299" t="s">
        <v>5</v>
      </c>
      <c r="G4" s="56"/>
      <c r="H4" s="57"/>
      <c r="I4" s="44"/>
      <c r="J4" s="44"/>
      <c r="K4" s="58"/>
      <c r="L4" s="201"/>
      <c r="P4" s="41"/>
      <c r="Q4" s="41"/>
      <c r="R4" s="41"/>
      <c r="S4" s="41"/>
      <c r="T4" s="41"/>
      <c r="U4" s="41"/>
      <c r="V4" s="41"/>
      <c r="W4" s="41"/>
    </row>
    <row r="5" spans="1:23" ht="16.2" thickBot="1" x14ac:dyDescent="0.35">
      <c r="A5" s="174"/>
      <c r="B5" s="222"/>
      <c r="C5" s="62" t="s">
        <v>134</v>
      </c>
      <c r="D5" s="63" t="s">
        <v>134</v>
      </c>
      <c r="E5" s="306"/>
      <c r="F5" s="300" t="s">
        <v>84</v>
      </c>
      <c r="G5" s="56"/>
      <c r="H5" s="57"/>
      <c r="I5" s="44"/>
      <c r="J5" s="44"/>
      <c r="K5" s="58"/>
      <c r="L5" s="213"/>
      <c r="M5" s="39"/>
      <c r="N5" s="39"/>
      <c r="O5" s="39"/>
      <c r="P5" s="39"/>
      <c r="Q5" s="39"/>
      <c r="R5" s="39"/>
      <c r="S5" s="39"/>
      <c r="T5" s="41"/>
      <c r="U5" s="41"/>
      <c r="V5" s="41"/>
      <c r="W5" s="41"/>
    </row>
    <row r="6" spans="1:23" ht="15.6" x14ac:dyDescent="0.3">
      <c r="A6" s="175"/>
      <c r="B6" s="467" t="s">
        <v>6</v>
      </c>
      <c r="C6" s="373">
        <v>1060000</v>
      </c>
      <c r="D6" s="360">
        <f>C6</f>
        <v>1060000</v>
      </c>
      <c r="E6" s="547">
        <f>SUM(E7:E10)</f>
        <v>425900</v>
      </c>
      <c r="F6" s="548">
        <f>E6/D6*100</f>
        <v>40.179245283018865</v>
      </c>
      <c r="G6" s="68"/>
      <c r="H6" s="69"/>
      <c r="I6" s="69"/>
      <c r="J6" s="69"/>
      <c r="K6" s="157"/>
      <c r="L6" s="214"/>
      <c r="M6" s="39"/>
      <c r="N6" s="39"/>
      <c r="O6" s="215"/>
      <c r="P6" s="215"/>
      <c r="Q6" s="215"/>
      <c r="R6" s="215"/>
      <c r="S6" s="215"/>
      <c r="T6" s="11"/>
      <c r="U6" s="11"/>
      <c r="V6" s="11"/>
      <c r="W6" s="11"/>
    </row>
    <row r="7" spans="1:23" ht="15.6" x14ac:dyDescent="0.3">
      <c r="A7" s="175"/>
      <c r="B7" s="551" t="s">
        <v>231</v>
      </c>
      <c r="C7" s="512">
        <v>200000</v>
      </c>
      <c r="D7" s="361">
        <f>C7</f>
        <v>200000</v>
      </c>
      <c r="E7" s="307">
        <v>20225</v>
      </c>
      <c r="F7" s="362">
        <f t="shared" ref="F7:F22" si="0">E7/D7*100</f>
        <v>10.112500000000001</v>
      </c>
      <c r="G7" s="68"/>
      <c r="H7" s="69"/>
      <c r="I7" s="69"/>
      <c r="J7" s="69"/>
      <c r="K7" s="157"/>
      <c r="L7" s="214"/>
      <c r="M7" s="39"/>
      <c r="N7" s="39"/>
      <c r="O7" s="215"/>
      <c r="P7" s="215"/>
      <c r="Q7" s="215"/>
      <c r="R7" s="215"/>
      <c r="S7" s="215"/>
      <c r="T7" s="11"/>
      <c r="U7" s="11"/>
      <c r="V7" s="11"/>
      <c r="W7" s="11"/>
    </row>
    <row r="8" spans="1:23" ht="15.6" x14ac:dyDescent="0.3">
      <c r="A8" s="175"/>
      <c r="B8" s="551" t="s">
        <v>230</v>
      </c>
      <c r="C8" s="512">
        <v>160000</v>
      </c>
      <c r="D8" s="361">
        <f t="shared" ref="D8:D9" si="1">C8</f>
        <v>160000</v>
      </c>
      <c r="E8" s="307">
        <v>40905</v>
      </c>
      <c r="F8" s="362">
        <f t="shared" si="0"/>
        <v>25.565624999999997</v>
      </c>
      <c r="G8" s="68"/>
      <c r="H8" s="69"/>
      <c r="I8" s="69"/>
      <c r="J8" s="69"/>
      <c r="K8" s="157"/>
      <c r="L8" s="214"/>
      <c r="M8" s="39"/>
      <c r="N8" s="39"/>
      <c r="O8" s="215"/>
      <c r="P8" s="215"/>
      <c r="Q8" s="215"/>
      <c r="R8" s="215"/>
      <c r="S8" s="215"/>
      <c r="T8" s="11"/>
      <c r="U8" s="11"/>
      <c r="V8" s="11"/>
      <c r="W8" s="11"/>
    </row>
    <row r="9" spans="1:23" ht="15.6" x14ac:dyDescent="0.3">
      <c r="A9" s="175"/>
      <c r="B9" s="551" t="s">
        <v>235</v>
      </c>
      <c r="C9" s="512">
        <v>700000</v>
      </c>
      <c r="D9" s="361">
        <f t="shared" si="1"/>
        <v>700000</v>
      </c>
      <c r="E9" s="308">
        <v>364770</v>
      </c>
      <c r="F9" s="362">
        <f t="shared" si="0"/>
        <v>52.11</v>
      </c>
      <c r="G9" s="68"/>
      <c r="H9" s="69"/>
      <c r="I9" s="69"/>
      <c r="J9" s="69"/>
      <c r="K9" s="157"/>
      <c r="L9" s="214"/>
      <c r="M9" s="39"/>
      <c r="N9" s="39"/>
      <c r="O9" s="215"/>
      <c r="P9" s="215"/>
      <c r="Q9" s="215"/>
      <c r="R9" s="215"/>
      <c r="S9" s="215"/>
      <c r="T9" s="11"/>
      <c r="U9" s="11"/>
      <c r="V9" s="11"/>
      <c r="W9" s="11"/>
    </row>
    <row r="10" spans="1:23" ht="15.6" x14ac:dyDescent="0.3">
      <c r="A10" s="175"/>
      <c r="B10" s="552" t="s">
        <v>168</v>
      </c>
      <c r="C10" s="507">
        <v>100000</v>
      </c>
      <c r="D10" s="363">
        <f>C10</f>
        <v>100000</v>
      </c>
      <c r="E10" s="309"/>
      <c r="F10" s="362">
        <f t="shared" si="0"/>
        <v>0</v>
      </c>
      <c r="G10" s="68"/>
      <c r="H10" s="69"/>
      <c r="I10" s="69"/>
      <c r="J10" s="69"/>
      <c r="K10" s="157"/>
      <c r="L10" s="214"/>
      <c r="M10" s="39"/>
      <c r="N10" s="39"/>
      <c r="O10" s="215"/>
      <c r="P10" s="215"/>
      <c r="Q10" s="215"/>
      <c r="R10" s="215"/>
      <c r="S10" s="215"/>
      <c r="T10" s="11"/>
      <c r="U10" s="11"/>
      <c r="V10" s="11"/>
      <c r="W10" s="11"/>
    </row>
    <row r="11" spans="1:23" ht="15.6" x14ac:dyDescent="0.3">
      <c r="A11" s="175"/>
      <c r="B11" s="574" t="s">
        <v>85</v>
      </c>
      <c r="C11" s="508">
        <v>635000</v>
      </c>
      <c r="D11" s="363">
        <f t="shared" ref="D11:D21" si="2">C11</f>
        <v>635000</v>
      </c>
      <c r="E11" s="310">
        <v>177452.09</v>
      </c>
      <c r="F11" s="362">
        <f t="shared" si="0"/>
        <v>27.945211023622047</v>
      </c>
      <c r="G11" s="68"/>
      <c r="H11" s="69"/>
      <c r="I11" s="69"/>
      <c r="J11" s="69"/>
      <c r="K11" s="157"/>
      <c r="L11" s="214"/>
      <c r="M11" s="39"/>
      <c r="N11" s="39"/>
      <c r="O11" s="215"/>
      <c r="P11" s="215"/>
      <c r="Q11" s="215"/>
      <c r="R11" s="215"/>
      <c r="S11" s="215"/>
      <c r="T11" s="11"/>
      <c r="U11" s="11"/>
      <c r="V11" s="11"/>
      <c r="W11" s="11"/>
    </row>
    <row r="12" spans="1:23" ht="16.2" thickBot="1" x14ac:dyDescent="0.35">
      <c r="A12" s="183"/>
      <c r="B12" s="589" t="s">
        <v>131</v>
      </c>
      <c r="C12" s="509">
        <v>210544</v>
      </c>
      <c r="D12" s="363">
        <f t="shared" si="2"/>
        <v>210544</v>
      </c>
      <c r="E12" s="311">
        <v>57276</v>
      </c>
      <c r="F12" s="362">
        <f t="shared" si="0"/>
        <v>27.203814879550119</v>
      </c>
      <c r="G12" s="68"/>
      <c r="H12" s="69"/>
      <c r="I12" s="69"/>
      <c r="J12" s="69"/>
      <c r="K12" s="157"/>
      <c r="L12" s="214"/>
      <c r="M12" s="39"/>
      <c r="N12" s="39"/>
      <c r="O12" s="215"/>
      <c r="P12" s="215"/>
      <c r="Q12" s="215"/>
      <c r="R12" s="215"/>
      <c r="S12" s="215"/>
      <c r="T12" s="11"/>
      <c r="U12" s="11"/>
      <c r="V12" s="11"/>
      <c r="W12" s="11"/>
    </row>
    <row r="13" spans="1:23" ht="15.6" x14ac:dyDescent="0.3">
      <c r="A13" s="175"/>
      <c r="B13" s="106" t="s">
        <v>169</v>
      </c>
      <c r="C13" s="397">
        <v>9696</v>
      </c>
      <c r="D13" s="363">
        <f t="shared" si="2"/>
        <v>9696</v>
      </c>
      <c r="E13" s="312">
        <v>0</v>
      </c>
      <c r="F13" s="362">
        <f t="shared" si="0"/>
        <v>0</v>
      </c>
      <c r="G13" s="68"/>
      <c r="H13" s="69"/>
      <c r="I13" s="69"/>
      <c r="J13" s="69"/>
      <c r="K13" s="157"/>
      <c r="L13" s="214"/>
      <c r="M13" s="39"/>
      <c r="N13" s="39"/>
      <c r="O13" s="215"/>
      <c r="P13" s="215"/>
      <c r="Q13" s="215"/>
      <c r="R13" s="215"/>
      <c r="S13" s="215"/>
      <c r="T13" s="11"/>
      <c r="U13" s="11"/>
      <c r="V13" s="11"/>
      <c r="W13" s="11"/>
    </row>
    <row r="14" spans="1:23" ht="15.6" x14ac:dyDescent="0.3">
      <c r="A14" s="175"/>
      <c r="B14" s="578" t="s">
        <v>170</v>
      </c>
      <c r="C14" s="397">
        <v>50000</v>
      </c>
      <c r="D14" s="363">
        <f t="shared" si="2"/>
        <v>50000</v>
      </c>
      <c r="E14" s="312">
        <v>0</v>
      </c>
      <c r="F14" s="362">
        <f t="shared" si="0"/>
        <v>0</v>
      </c>
      <c r="G14" s="68"/>
      <c r="H14" s="69"/>
      <c r="I14" s="69"/>
      <c r="J14" s="69"/>
      <c r="K14" s="157"/>
      <c r="L14" s="214"/>
      <c r="M14" s="39"/>
      <c r="N14" s="74"/>
      <c r="O14" s="215"/>
      <c r="P14" s="215"/>
      <c r="Q14" s="215"/>
      <c r="R14" s="215"/>
      <c r="S14" s="215"/>
      <c r="T14" s="11"/>
      <c r="U14" s="11"/>
      <c r="V14" s="11"/>
      <c r="W14" s="11"/>
    </row>
    <row r="15" spans="1:23" ht="15.6" x14ac:dyDescent="0.3">
      <c r="A15" s="175"/>
      <c r="B15" s="575" t="s">
        <v>10</v>
      </c>
      <c r="C15" s="399">
        <v>90000</v>
      </c>
      <c r="D15" s="363">
        <f t="shared" si="2"/>
        <v>90000</v>
      </c>
      <c r="E15" s="312">
        <v>32304</v>
      </c>
      <c r="F15" s="362">
        <f t="shared" si="0"/>
        <v>35.893333333333331</v>
      </c>
      <c r="G15" s="68"/>
      <c r="H15" s="69"/>
      <c r="I15" s="69"/>
      <c r="J15" s="69"/>
      <c r="K15" s="157"/>
      <c r="L15" s="214"/>
      <c r="M15" s="39"/>
      <c r="N15" s="39"/>
      <c r="O15" s="215"/>
      <c r="P15" s="215"/>
      <c r="Q15" s="215"/>
      <c r="R15" s="215"/>
      <c r="S15" s="215"/>
      <c r="T15" s="11"/>
      <c r="U15" s="11"/>
      <c r="V15" s="11"/>
      <c r="W15" s="11"/>
    </row>
    <row r="16" spans="1:23" ht="15.6" x14ac:dyDescent="0.3">
      <c r="A16" s="175"/>
      <c r="B16" s="579" t="s">
        <v>171</v>
      </c>
      <c r="C16" s="399">
        <v>35000</v>
      </c>
      <c r="D16" s="363">
        <f t="shared" si="2"/>
        <v>35000</v>
      </c>
      <c r="E16" s="312">
        <v>8750</v>
      </c>
      <c r="F16" s="362">
        <f t="shared" si="0"/>
        <v>25</v>
      </c>
      <c r="G16" s="68"/>
      <c r="H16" s="69"/>
      <c r="I16" s="69"/>
      <c r="J16" s="69"/>
      <c r="K16" s="157"/>
      <c r="L16" s="214"/>
      <c r="M16" s="39"/>
      <c r="N16" s="39"/>
      <c r="O16" s="215"/>
      <c r="P16" s="215"/>
      <c r="Q16" s="215"/>
      <c r="R16" s="215"/>
      <c r="S16" s="215"/>
      <c r="T16" s="11"/>
      <c r="U16" s="11"/>
      <c r="V16" s="11"/>
      <c r="W16" s="11"/>
    </row>
    <row r="17" spans="1:23" ht="15.6" x14ac:dyDescent="0.3">
      <c r="A17" s="175"/>
      <c r="B17" s="590" t="s">
        <v>124</v>
      </c>
      <c r="C17" s="399">
        <v>70000</v>
      </c>
      <c r="D17" s="363">
        <f t="shared" si="2"/>
        <v>70000</v>
      </c>
      <c r="E17" s="313">
        <v>18195</v>
      </c>
      <c r="F17" s="362">
        <f t="shared" si="0"/>
        <v>25.992857142857144</v>
      </c>
      <c r="G17" s="68"/>
      <c r="H17" s="69"/>
      <c r="I17" s="69"/>
      <c r="J17" s="69"/>
      <c r="K17" s="157"/>
      <c r="L17" s="214"/>
      <c r="M17" s="39"/>
      <c r="N17" s="39"/>
      <c r="O17" s="215"/>
      <c r="P17" s="215"/>
      <c r="Q17" s="215"/>
      <c r="R17" s="215"/>
      <c r="S17" s="215"/>
      <c r="T17" s="11"/>
      <c r="U17" s="11"/>
      <c r="V17" s="11"/>
      <c r="W17" s="11"/>
    </row>
    <row r="18" spans="1:23" ht="15.6" x14ac:dyDescent="0.3">
      <c r="A18" s="175"/>
      <c r="B18" s="591" t="s">
        <v>172</v>
      </c>
      <c r="C18" s="397">
        <v>96000</v>
      </c>
      <c r="D18" s="363">
        <f t="shared" si="2"/>
        <v>96000</v>
      </c>
      <c r="E18" s="313">
        <v>96000</v>
      </c>
      <c r="F18" s="362">
        <f t="shared" si="0"/>
        <v>100</v>
      </c>
      <c r="G18" s="68"/>
      <c r="H18" s="69"/>
      <c r="I18" s="69"/>
      <c r="J18" s="69"/>
      <c r="K18" s="157"/>
      <c r="L18" s="214"/>
      <c r="M18" s="39"/>
      <c r="N18" s="39"/>
      <c r="O18" s="215"/>
      <c r="P18" s="215"/>
      <c r="Q18" s="215"/>
      <c r="R18" s="215"/>
      <c r="S18" s="215"/>
      <c r="T18" s="11"/>
      <c r="U18" s="11"/>
      <c r="V18" s="11"/>
      <c r="W18" s="11"/>
    </row>
    <row r="19" spans="1:23" ht="15.6" x14ac:dyDescent="0.3">
      <c r="A19" s="175"/>
      <c r="B19" s="591" t="s">
        <v>173</v>
      </c>
      <c r="C19" s="399">
        <v>96000</v>
      </c>
      <c r="D19" s="363">
        <f t="shared" si="2"/>
        <v>96000</v>
      </c>
      <c r="E19" s="313">
        <v>36000</v>
      </c>
      <c r="F19" s="362">
        <f t="shared" si="0"/>
        <v>37.5</v>
      </c>
      <c r="G19" s="68"/>
      <c r="H19" s="69"/>
      <c r="I19" s="69"/>
      <c r="J19" s="69"/>
      <c r="K19" s="157"/>
      <c r="L19" s="214"/>
      <c r="M19" s="39"/>
      <c r="N19" s="39"/>
      <c r="O19" s="215"/>
      <c r="P19" s="215"/>
      <c r="Q19" s="215"/>
      <c r="R19" s="215"/>
      <c r="S19" s="215"/>
      <c r="T19" s="11"/>
      <c r="U19" s="11"/>
      <c r="V19" s="11"/>
      <c r="W19" s="11"/>
    </row>
    <row r="20" spans="1:23" ht="15.6" x14ac:dyDescent="0.3">
      <c r="A20" s="175" t="s">
        <v>174</v>
      </c>
      <c r="B20" s="592" t="s">
        <v>175</v>
      </c>
      <c r="C20" s="399">
        <v>66500</v>
      </c>
      <c r="D20" s="363">
        <f t="shared" si="2"/>
        <v>66500</v>
      </c>
      <c r="E20" s="313">
        <v>0</v>
      </c>
      <c r="F20" s="362">
        <f t="shared" si="0"/>
        <v>0</v>
      </c>
      <c r="G20" s="68"/>
      <c r="H20" s="69"/>
      <c r="I20" s="69"/>
      <c r="J20" s="69"/>
      <c r="K20" s="157"/>
      <c r="L20" s="214"/>
      <c r="M20" s="39"/>
      <c r="N20" s="39"/>
      <c r="O20" s="215"/>
      <c r="P20" s="215"/>
      <c r="Q20" s="215"/>
      <c r="R20" s="215"/>
      <c r="S20" s="215"/>
      <c r="T20" s="11"/>
      <c r="U20" s="11"/>
      <c r="V20" s="11"/>
      <c r="W20" s="11"/>
    </row>
    <row r="21" spans="1:23" ht="16.2" thickBot="1" x14ac:dyDescent="0.35">
      <c r="A21" s="175"/>
      <c r="B21" s="593" t="s">
        <v>176</v>
      </c>
      <c r="C21" s="510">
        <v>100000</v>
      </c>
      <c r="D21" s="366">
        <f t="shared" si="2"/>
        <v>100000</v>
      </c>
      <c r="E21" s="314">
        <v>0</v>
      </c>
      <c r="F21" s="367">
        <f t="shared" si="0"/>
        <v>0</v>
      </c>
      <c r="G21" s="68"/>
      <c r="H21" s="69"/>
      <c r="I21" s="69"/>
      <c r="J21" s="69"/>
      <c r="K21" s="157"/>
      <c r="L21" s="214"/>
      <c r="M21" s="39"/>
      <c r="N21" s="39"/>
      <c r="O21" s="215"/>
      <c r="P21" s="215"/>
      <c r="Q21" s="215"/>
      <c r="R21" s="215"/>
      <c r="S21" s="215"/>
      <c r="T21" s="11"/>
      <c r="U21" s="11"/>
      <c r="V21" s="11"/>
      <c r="W21" s="11"/>
    </row>
    <row r="22" spans="1:23" ht="16.2" thickBot="1" x14ac:dyDescent="0.35">
      <c r="A22" s="175"/>
      <c r="B22" s="513" t="s">
        <v>59</v>
      </c>
      <c r="C22" s="368">
        <f>SUM(C6:C21)</f>
        <v>3678740</v>
      </c>
      <c r="D22" s="369">
        <f>SUM(D6:D21)</f>
        <v>3678740</v>
      </c>
      <c r="E22" s="359">
        <f>SUM(E6:E21)</f>
        <v>1277777.0899999999</v>
      </c>
      <c r="F22" s="370">
        <f t="shared" si="0"/>
        <v>34.734096185106857</v>
      </c>
      <c r="G22" s="79"/>
      <c r="H22" s="67"/>
      <c r="I22" s="67"/>
      <c r="J22" s="67"/>
      <c r="K22" s="157"/>
      <c r="L22" s="214"/>
      <c r="M22" s="39"/>
      <c r="N22" s="39"/>
      <c r="O22" s="215"/>
      <c r="P22" s="215"/>
      <c r="Q22" s="215"/>
      <c r="R22" s="215"/>
      <c r="S22" s="215"/>
      <c r="T22" s="11"/>
      <c r="U22" s="11"/>
      <c r="V22" s="11"/>
      <c r="W22" s="11"/>
    </row>
    <row r="23" spans="1:23" ht="9.75" customHeight="1" thickBot="1" x14ac:dyDescent="0.35">
      <c r="A23" s="175"/>
      <c r="B23" s="216"/>
      <c r="C23" s="67"/>
      <c r="D23" s="217"/>
      <c r="E23" s="83"/>
      <c r="F23" s="68"/>
      <c r="G23" s="68"/>
      <c r="H23" s="69"/>
      <c r="I23" s="69"/>
      <c r="J23" s="69"/>
      <c r="K23" s="157"/>
      <c r="L23" s="214"/>
      <c r="M23" s="39"/>
      <c r="N23" s="39"/>
      <c r="O23" s="215"/>
      <c r="P23" s="215"/>
      <c r="Q23" s="215"/>
      <c r="R23" s="215"/>
      <c r="S23" s="215"/>
      <c r="T23" s="11"/>
      <c r="U23" s="11"/>
      <c r="V23" s="11"/>
      <c r="W23" s="11"/>
    </row>
    <row r="24" spans="1:23" ht="16.2" thickBot="1" x14ac:dyDescent="0.35">
      <c r="A24" s="183"/>
      <c r="B24" s="155" t="s">
        <v>89</v>
      </c>
      <c r="C24" s="67"/>
      <c r="D24" s="217"/>
      <c r="E24" s="83"/>
      <c r="F24" s="68"/>
      <c r="G24" s="68"/>
      <c r="H24" s="69"/>
      <c r="I24" s="69"/>
      <c r="J24" s="69"/>
      <c r="K24" s="157"/>
      <c r="L24" s="214"/>
      <c r="M24" s="39"/>
      <c r="N24" s="39"/>
      <c r="O24" s="215"/>
      <c r="P24" s="215"/>
      <c r="Q24" s="215"/>
      <c r="R24" s="215"/>
      <c r="S24" s="215"/>
      <c r="T24" s="11"/>
      <c r="U24" s="11"/>
      <c r="V24" s="11"/>
      <c r="W24" s="11"/>
    </row>
    <row r="25" spans="1:23" ht="16.2" thickBot="1" x14ac:dyDescent="0.35">
      <c r="A25" s="171"/>
      <c r="B25" s="193" t="s">
        <v>177</v>
      </c>
      <c r="C25" s="373">
        <v>2152544</v>
      </c>
      <c r="D25" s="374">
        <f>C25</f>
        <v>2152544</v>
      </c>
      <c r="E25" s="375">
        <v>538134</v>
      </c>
      <c r="F25" s="376">
        <f>E25/D25*100</f>
        <v>24.999907086684406</v>
      </c>
      <c r="G25" s="68"/>
      <c r="H25" s="69"/>
      <c r="I25" s="69"/>
      <c r="J25" s="69"/>
      <c r="K25" s="157"/>
      <c r="L25" s="214"/>
      <c r="M25" s="39"/>
      <c r="N25" s="39"/>
      <c r="O25" s="215"/>
      <c r="P25" s="215"/>
      <c r="Q25" s="215"/>
      <c r="R25" s="215"/>
      <c r="S25" s="215"/>
      <c r="T25" s="11"/>
      <c r="U25" s="11"/>
      <c r="V25" s="11"/>
      <c r="W25" s="11"/>
    </row>
    <row r="26" spans="1:23" ht="15.6" x14ac:dyDescent="0.3">
      <c r="A26" s="174"/>
      <c r="B26" s="594" t="s">
        <v>178</v>
      </c>
      <c r="C26" s="377">
        <v>9696</v>
      </c>
      <c r="D26" s="15">
        <f t="shared" ref="D26:D30" si="3">C26</f>
        <v>9696</v>
      </c>
      <c r="E26" s="378">
        <v>0</v>
      </c>
      <c r="F26" s="379">
        <f t="shared" ref="F26:F31" si="4">E26/D26*100</f>
        <v>0</v>
      </c>
      <c r="G26" s="68"/>
      <c r="H26" s="69"/>
      <c r="I26" s="118"/>
      <c r="J26" s="118"/>
      <c r="K26" s="157"/>
      <c r="L26" s="214"/>
      <c r="M26" s="39"/>
      <c r="O26" s="215"/>
      <c r="P26" s="215"/>
      <c r="Q26" s="215"/>
      <c r="R26" s="215"/>
      <c r="S26" s="215"/>
      <c r="T26" s="11"/>
      <c r="U26" s="11"/>
      <c r="V26" s="11"/>
      <c r="W26" s="11"/>
    </row>
    <row r="27" spans="1:23" ht="15.6" x14ac:dyDescent="0.3">
      <c r="A27" s="174"/>
      <c r="B27" s="594" t="s">
        <v>179</v>
      </c>
      <c r="C27" s="377">
        <v>66500</v>
      </c>
      <c r="D27" s="15">
        <f t="shared" si="3"/>
        <v>66500</v>
      </c>
      <c r="E27" s="378">
        <v>0</v>
      </c>
      <c r="F27" s="379">
        <f t="shared" si="4"/>
        <v>0</v>
      </c>
      <c r="G27" s="68"/>
      <c r="H27" s="69"/>
      <c r="I27" s="118"/>
      <c r="J27" s="118"/>
      <c r="K27" s="157"/>
      <c r="L27" s="214"/>
      <c r="M27" s="39"/>
      <c r="O27" s="215"/>
      <c r="P27" s="215"/>
      <c r="Q27" s="215"/>
      <c r="R27" s="215"/>
      <c r="S27" s="215"/>
      <c r="T27" s="11"/>
      <c r="U27" s="11"/>
      <c r="V27" s="11"/>
      <c r="W27" s="11"/>
    </row>
    <row r="28" spans="1:23" ht="15.6" x14ac:dyDescent="0.3">
      <c r="A28" s="174"/>
      <c r="B28" s="595" t="s">
        <v>90</v>
      </c>
      <c r="C28" s="377">
        <v>5000</v>
      </c>
      <c r="D28" s="15">
        <f t="shared" si="3"/>
        <v>5000</v>
      </c>
      <c r="E28" s="378">
        <v>334.01</v>
      </c>
      <c r="F28" s="379">
        <f t="shared" si="4"/>
        <v>6.6802000000000001</v>
      </c>
      <c r="G28" s="68"/>
      <c r="H28" s="69"/>
      <c r="I28" s="118"/>
      <c r="J28" s="118"/>
      <c r="K28" s="157"/>
      <c r="L28" s="214"/>
      <c r="M28" s="39"/>
      <c r="O28" s="215"/>
      <c r="P28" s="215"/>
      <c r="Q28" s="215"/>
      <c r="R28" s="215"/>
      <c r="S28" s="215"/>
      <c r="T28" s="11"/>
      <c r="U28" s="11"/>
      <c r="V28" s="11"/>
      <c r="W28" s="11"/>
    </row>
    <row r="29" spans="1:23" ht="15.6" x14ac:dyDescent="0.3">
      <c r="A29" s="174"/>
      <c r="B29" s="421" t="s">
        <v>91</v>
      </c>
      <c r="C29" s="377">
        <v>285000</v>
      </c>
      <c r="D29" s="15">
        <f t="shared" si="3"/>
        <v>285000</v>
      </c>
      <c r="E29" s="378">
        <v>90600</v>
      </c>
      <c r="F29" s="379">
        <f t="shared" si="4"/>
        <v>31.789473684210527</v>
      </c>
      <c r="G29" s="68"/>
      <c r="H29" s="69"/>
      <c r="I29" s="69"/>
      <c r="J29" s="69"/>
      <c r="K29" s="157"/>
      <c r="L29" s="214"/>
      <c r="M29" s="122"/>
      <c r="N29" s="122"/>
      <c r="O29" s="215"/>
      <c r="P29" s="215"/>
      <c r="Q29" s="215"/>
      <c r="R29" s="215"/>
      <c r="S29" s="215"/>
      <c r="T29" s="11"/>
      <c r="U29" s="11"/>
      <c r="V29" s="11"/>
      <c r="W29" s="11"/>
    </row>
    <row r="30" spans="1:23" ht="16.2" thickBot="1" x14ac:dyDescent="0.35">
      <c r="A30" s="174"/>
      <c r="B30" s="594" t="s">
        <v>180</v>
      </c>
      <c r="C30" s="380">
        <v>100000</v>
      </c>
      <c r="D30" s="381">
        <f t="shared" si="3"/>
        <v>100000</v>
      </c>
      <c r="E30" s="382">
        <v>0</v>
      </c>
      <c r="F30" s="383">
        <f t="shared" si="4"/>
        <v>0</v>
      </c>
      <c r="G30" s="68"/>
      <c r="H30" s="69"/>
      <c r="I30" s="69"/>
      <c r="J30" s="69"/>
      <c r="K30" s="157"/>
      <c r="L30" s="214"/>
      <c r="M30" s="122"/>
      <c r="N30" s="122"/>
      <c r="O30" s="215"/>
      <c r="P30" s="215"/>
      <c r="Q30" s="215"/>
      <c r="R30" s="215"/>
      <c r="S30" s="215"/>
      <c r="T30" s="11"/>
      <c r="U30" s="11"/>
      <c r="V30" s="11"/>
      <c r="W30" s="11"/>
    </row>
    <row r="31" spans="1:23" ht="14.4" thickBot="1" x14ac:dyDescent="0.35">
      <c r="A31" s="46"/>
      <c r="B31" s="514" t="s">
        <v>60</v>
      </c>
      <c r="C31" s="384">
        <f>SUM(C25:C30)</f>
        <v>2618740</v>
      </c>
      <c r="D31" s="385">
        <f>SUM(D25:D30)</f>
        <v>2618740</v>
      </c>
      <c r="E31" s="386">
        <f>SUM(E25:E30)</f>
        <v>629068.01</v>
      </c>
      <c r="F31" s="387">
        <f t="shared" si="4"/>
        <v>24.021781849286299</v>
      </c>
      <c r="G31" s="79"/>
      <c r="H31" s="67"/>
      <c r="I31" s="67"/>
      <c r="J31" s="67"/>
      <c r="K31" s="157"/>
      <c r="L31" s="214"/>
      <c r="M31" s="39"/>
      <c r="N31" s="39"/>
      <c r="O31" s="39"/>
      <c r="P31" s="39"/>
      <c r="Q31" s="39"/>
      <c r="R31" s="39"/>
      <c r="S31" s="39"/>
      <c r="T31" s="41"/>
      <c r="U31" s="41"/>
      <c r="V31" s="41"/>
      <c r="W31" s="41"/>
    </row>
    <row r="32" spans="1:23" x14ac:dyDescent="0.25">
      <c r="B32" s="218" t="s">
        <v>181</v>
      </c>
      <c r="M32" s="39"/>
      <c r="N32" s="39"/>
      <c r="O32" s="39"/>
      <c r="P32" s="39"/>
      <c r="Q32" s="39"/>
      <c r="R32" s="39"/>
    </row>
    <row r="33" spans="2:19" x14ac:dyDescent="0.25">
      <c r="B33" s="41"/>
      <c r="C33" s="41"/>
      <c r="D33" s="41"/>
      <c r="M33" s="39"/>
      <c r="N33" s="122"/>
      <c r="O33" s="39"/>
      <c r="P33" s="39"/>
      <c r="Q33" s="39"/>
      <c r="R33" s="39"/>
      <c r="S33" s="39"/>
    </row>
    <row r="34" spans="2:19" x14ac:dyDescent="0.25">
      <c r="B34" s="2"/>
      <c r="C34" s="2"/>
      <c r="D34" s="41"/>
      <c r="M34" s="39"/>
      <c r="N34" s="122"/>
      <c r="O34" s="39"/>
      <c r="P34" s="39"/>
      <c r="Q34" s="39"/>
      <c r="R34" s="39"/>
      <c r="S34" s="39"/>
    </row>
    <row r="35" spans="2:19" x14ac:dyDescent="0.25">
      <c r="B35" s="2"/>
      <c r="C35" s="2"/>
      <c r="M35" s="39"/>
      <c r="N35" s="122"/>
      <c r="O35" s="39"/>
      <c r="P35" s="39"/>
      <c r="Q35" s="39"/>
      <c r="R35" s="39"/>
      <c r="S35" s="39"/>
    </row>
    <row r="36" spans="2:19" x14ac:dyDescent="0.25">
      <c r="B36" s="41"/>
      <c r="C36" s="41"/>
      <c r="M36" s="39"/>
      <c r="N36" s="122"/>
      <c r="O36" s="39"/>
      <c r="P36" s="39"/>
      <c r="Q36" s="39"/>
      <c r="R36" s="39"/>
      <c r="S36" s="39"/>
    </row>
    <row r="37" spans="2:19" s="46" customFormat="1" x14ac:dyDescent="0.25">
      <c r="M37" s="39"/>
      <c r="N37" s="122"/>
      <c r="O37" s="39"/>
      <c r="P37" s="39"/>
      <c r="Q37" s="39"/>
      <c r="R37" s="39"/>
      <c r="S37" s="39"/>
    </row>
    <row r="38" spans="2:19" s="46" customFormat="1" x14ac:dyDescent="0.25">
      <c r="M38" s="39"/>
      <c r="N38" s="122"/>
      <c r="O38" s="39"/>
      <c r="P38" s="39"/>
      <c r="Q38" s="39"/>
      <c r="R38" s="39"/>
      <c r="S38" s="39"/>
    </row>
    <row r="39" spans="2:19" s="46" customFormat="1" x14ac:dyDescent="0.25">
      <c r="M39" s="39"/>
      <c r="N39" s="122"/>
      <c r="O39" s="39"/>
      <c r="P39" s="39"/>
      <c r="Q39" s="39"/>
      <c r="R39" s="39"/>
      <c r="S39" s="39"/>
    </row>
    <row r="40" spans="2:19" x14ac:dyDescent="0.25">
      <c r="M40" s="39"/>
      <c r="N40" s="39"/>
      <c r="O40" s="39"/>
      <c r="P40" s="39"/>
      <c r="Q40" s="39"/>
      <c r="R40" s="39"/>
      <c r="S40" s="39"/>
    </row>
    <row r="41" spans="2:19" x14ac:dyDescent="0.25">
      <c r="M41" s="39"/>
      <c r="N41" s="39"/>
      <c r="O41" s="39"/>
      <c r="P41" s="39"/>
      <c r="Q41" s="39"/>
      <c r="R41" s="39"/>
      <c r="S41" s="39"/>
    </row>
    <row r="42" spans="2:19" x14ac:dyDescent="0.25">
      <c r="M42" s="39"/>
      <c r="N42" s="39"/>
      <c r="O42" s="39"/>
      <c r="P42" s="39"/>
      <c r="Q42" s="39"/>
      <c r="R42" s="39"/>
      <c r="S42" s="39"/>
    </row>
    <row r="43" spans="2:19" x14ac:dyDescent="0.25">
      <c r="M43" s="39"/>
      <c r="N43" s="39"/>
      <c r="O43" s="39"/>
      <c r="P43" s="39"/>
      <c r="Q43" s="39"/>
      <c r="R43" s="39"/>
      <c r="S43" s="39"/>
    </row>
    <row r="44" spans="2:19" x14ac:dyDescent="0.25">
      <c r="M44" s="39"/>
      <c r="N44" s="39"/>
      <c r="O44" s="39"/>
      <c r="P44" s="39"/>
      <c r="Q44" s="39"/>
      <c r="R44" s="39"/>
      <c r="S44" s="39"/>
    </row>
    <row r="45" spans="2:19" x14ac:dyDescent="0.25">
      <c r="M45" s="39"/>
      <c r="N45" s="39"/>
      <c r="O45" s="39"/>
      <c r="P45" s="39"/>
      <c r="Q45" s="39"/>
      <c r="R45" s="39"/>
      <c r="S45" s="39"/>
    </row>
    <row r="46" spans="2:19" x14ac:dyDescent="0.25">
      <c r="M46" s="39"/>
      <c r="N46" s="39"/>
      <c r="O46" s="39"/>
      <c r="P46" s="39"/>
      <c r="Q46" s="39"/>
      <c r="R46" s="39"/>
      <c r="S46" s="39"/>
    </row>
    <row r="47" spans="2:19" x14ac:dyDescent="0.25">
      <c r="M47" s="39"/>
      <c r="N47" s="39"/>
      <c r="O47" s="39"/>
      <c r="P47" s="39"/>
      <c r="Q47" s="39"/>
      <c r="R47" s="39"/>
      <c r="S47" s="39"/>
    </row>
    <row r="48" spans="2:19" x14ac:dyDescent="0.25">
      <c r="M48" s="39"/>
      <c r="N48" s="39"/>
      <c r="O48" s="39"/>
      <c r="P48" s="39"/>
      <c r="Q48" s="39"/>
      <c r="R48" s="39"/>
      <c r="S48" s="39"/>
    </row>
    <row r="49" spans="13:19" x14ac:dyDescent="0.25">
      <c r="M49" s="39"/>
      <c r="N49" s="39"/>
      <c r="O49" s="39"/>
      <c r="P49" s="39"/>
      <c r="Q49" s="39"/>
      <c r="R49" s="39"/>
      <c r="S49" s="39"/>
    </row>
    <row r="50" spans="13:19" x14ac:dyDescent="0.25">
      <c r="M50" s="39"/>
      <c r="N50" s="39"/>
      <c r="O50" s="39"/>
      <c r="P50" s="39"/>
      <c r="Q50" s="39"/>
      <c r="R50" s="39"/>
      <c r="S50" s="39"/>
    </row>
    <row r="51" spans="13:19" x14ac:dyDescent="0.25">
      <c r="M51" s="39"/>
      <c r="N51" s="39"/>
      <c r="O51" s="39"/>
      <c r="P51" s="39"/>
      <c r="Q51" s="39"/>
      <c r="R51" s="39"/>
      <c r="S51" s="39"/>
    </row>
    <row r="52" spans="13:19" x14ac:dyDescent="0.25">
      <c r="M52" s="39"/>
      <c r="N52" s="39"/>
      <c r="O52" s="39"/>
      <c r="P52" s="39"/>
      <c r="Q52" s="39"/>
      <c r="R52" s="39"/>
      <c r="S52" s="39"/>
    </row>
    <row r="53" spans="13:19" x14ac:dyDescent="0.25">
      <c r="M53" s="39"/>
      <c r="N53" s="39"/>
      <c r="O53" s="39"/>
      <c r="P53" s="39"/>
      <c r="Q53" s="39"/>
      <c r="R53" s="39"/>
      <c r="S53" s="39"/>
    </row>
    <row r="54" spans="13:19" x14ac:dyDescent="0.25">
      <c r="M54" s="39"/>
      <c r="N54" s="39"/>
      <c r="O54" s="39"/>
      <c r="P54" s="39"/>
      <c r="Q54" s="39"/>
      <c r="R54" s="39"/>
      <c r="S54" s="39"/>
    </row>
    <row r="55" spans="13:19" x14ac:dyDescent="0.25">
      <c r="M55" s="39"/>
      <c r="N55" s="39"/>
      <c r="O55" s="39"/>
      <c r="P55" s="39"/>
      <c r="Q55" s="39"/>
      <c r="R55" s="39"/>
      <c r="S55" s="39"/>
    </row>
    <row r="56" spans="13:19" x14ac:dyDescent="0.25">
      <c r="M56" s="39"/>
      <c r="N56" s="39"/>
      <c r="O56" s="39"/>
      <c r="P56" s="39"/>
      <c r="Q56" s="39"/>
      <c r="R56" s="39"/>
      <c r="S56" s="39"/>
    </row>
    <row r="57" spans="13:19" x14ac:dyDescent="0.25">
      <c r="M57" s="39"/>
      <c r="N57" s="39"/>
      <c r="O57" s="39"/>
      <c r="P57" s="39"/>
      <c r="Q57" s="39"/>
      <c r="R57" s="39"/>
      <c r="S57" s="39"/>
    </row>
    <row r="58" spans="13:19" x14ac:dyDescent="0.25">
      <c r="M58" s="39"/>
      <c r="N58" s="39"/>
      <c r="O58" s="39"/>
      <c r="P58" s="39"/>
      <c r="Q58" s="39"/>
      <c r="R58" s="39"/>
      <c r="S58" s="39"/>
    </row>
    <row r="59" spans="13:19" x14ac:dyDescent="0.25">
      <c r="M59" s="39"/>
      <c r="N59" s="39"/>
      <c r="O59" s="39"/>
      <c r="P59" s="39"/>
      <c r="Q59" s="39"/>
      <c r="R59" s="39"/>
      <c r="S59" s="39"/>
    </row>
    <row r="60" spans="13:19" x14ac:dyDescent="0.25">
      <c r="M60" s="39"/>
      <c r="N60" s="39"/>
      <c r="O60" s="39"/>
      <c r="P60" s="39"/>
      <c r="Q60" s="39"/>
      <c r="R60" s="39"/>
      <c r="S60" s="39"/>
    </row>
    <row r="61" spans="13:19" x14ac:dyDescent="0.25">
      <c r="M61" s="39"/>
      <c r="N61" s="39"/>
      <c r="O61" s="39"/>
      <c r="P61" s="39"/>
      <c r="Q61" s="39"/>
      <c r="R61" s="39"/>
      <c r="S61" s="39"/>
    </row>
    <row r="62" spans="13:19" x14ac:dyDescent="0.25">
      <c r="M62" s="39"/>
      <c r="N62" s="39"/>
      <c r="O62" s="39"/>
      <c r="P62" s="39"/>
      <c r="Q62" s="39"/>
      <c r="R62" s="39"/>
      <c r="S62" s="39"/>
    </row>
    <row r="63" spans="13:19" x14ac:dyDescent="0.25">
      <c r="M63" s="39"/>
      <c r="N63" s="39"/>
      <c r="O63" s="39"/>
      <c r="P63" s="39"/>
      <c r="Q63" s="39"/>
      <c r="R63" s="39"/>
      <c r="S63" s="39"/>
    </row>
    <row r="64" spans="13:19" x14ac:dyDescent="0.25">
      <c r="M64" s="39"/>
      <c r="N64" s="39"/>
      <c r="O64" s="39"/>
      <c r="P64" s="39"/>
      <c r="Q64" s="39"/>
      <c r="R64" s="39"/>
      <c r="S64" s="39"/>
    </row>
    <row r="65" spans="13:19" x14ac:dyDescent="0.25">
      <c r="M65" s="39"/>
      <c r="N65" s="39"/>
      <c r="O65" s="39"/>
      <c r="P65" s="39"/>
      <c r="Q65" s="39"/>
      <c r="R65" s="39"/>
      <c r="S65" s="39"/>
    </row>
    <row r="66" spans="13:19" x14ac:dyDescent="0.25">
      <c r="M66" s="39"/>
      <c r="N66" s="39"/>
      <c r="O66" s="39"/>
      <c r="P66" s="39"/>
      <c r="Q66" s="39"/>
      <c r="R66" s="39"/>
      <c r="S66" s="39"/>
    </row>
    <row r="67" spans="13:19" x14ac:dyDescent="0.25">
      <c r="M67" s="39"/>
      <c r="N67" s="39"/>
      <c r="O67" s="39"/>
      <c r="P67" s="39"/>
      <c r="Q67" s="39"/>
      <c r="R67" s="39"/>
      <c r="S67" s="39"/>
    </row>
    <row r="68" spans="13:19" x14ac:dyDescent="0.25">
      <c r="M68" s="39"/>
      <c r="N68" s="39"/>
      <c r="O68" s="39"/>
      <c r="P68" s="39"/>
      <c r="Q68" s="39"/>
      <c r="R68" s="39"/>
      <c r="S68" s="39"/>
    </row>
    <row r="69" spans="13:19" x14ac:dyDescent="0.25">
      <c r="M69" s="39"/>
      <c r="N69" s="39"/>
      <c r="O69" s="39"/>
      <c r="P69" s="39"/>
      <c r="Q69" s="39"/>
      <c r="R69" s="39"/>
      <c r="S69" s="39"/>
    </row>
    <row r="70" spans="13:19" x14ac:dyDescent="0.25">
      <c r="M70" s="39"/>
      <c r="N70" s="39"/>
      <c r="O70" s="39"/>
      <c r="P70" s="39"/>
      <c r="Q70" s="39"/>
      <c r="R70" s="39"/>
      <c r="S70" s="39"/>
    </row>
    <row r="71" spans="13:19" x14ac:dyDescent="0.25">
      <c r="M71" s="39"/>
      <c r="N71" s="39"/>
      <c r="O71" s="39"/>
      <c r="P71" s="39"/>
      <c r="Q71" s="39"/>
      <c r="R71" s="39"/>
      <c r="S71" s="39"/>
    </row>
    <row r="72" spans="13:19" x14ac:dyDescent="0.25">
      <c r="M72" s="39"/>
      <c r="N72" s="39"/>
      <c r="O72" s="39"/>
      <c r="P72" s="39"/>
      <c r="Q72" s="39"/>
      <c r="R72" s="39"/>
      <c r="S72" s="39"/>
    </row>
    <row r="73" spans="13:19" x14ac:dyDescent="0.25">
      <c r="M73" s="39"/>
      <c r="N73" s="39"/>
      <c r="O73" s="39"/>
      <c r="P73" s="39"/>
      <c r="Q73" s="39"/>
      <c r="R73" s="39"/>
      <c r="S73" s="39"/>
    </row>
    <row r="74" spans="13:19" x14ac:dyDescent="0.25">
      <c r="M74" s="39"/>
      <c r="N74" s="39"/>
      <c r="O74" s="39"/>
      <c r="P74" s="39"/>
      <c r="Q74" s="39"/>
      <c r="R74" s="39"/>
      <c r="S74" s="39"/>
    </row>
    <row r="75" spans="13:19" x14ac:dyDescent="0.25">
      <c r="M75" s="39"/>
      <c r="N75" s="39"/>
      <c r="O75" s="39"/>
      <c r="P75" s="39"/>
      <c r="Q75" s="39"/>
      <c r="R75" s="39"/>
      <c r="S75" s="39"/>
    </row>
    <row r="76" spans="13:19" x14ac:dyDescent="0.25">
      <c r="M76" s="39"/>
      <c r="N76" s="39"/>
      <c r="O76" s="39"/>
      <c r="P76" s="39"/>
      <c r="Q76" s="39"/>
      <c r="R76" s="39"/>
      <c r="S76" s="39"/>
    </row>
    <row r="77" spans="13:19" x14ac:dyDescent="0.25">
      <c r="M77" s="39"/>
      <c r="N77" s="39"/>
      <c r="O77" s="39"/>
      <c r="P77" s="39"/>
      <c r="Q77" s="39"/>
      <c r="R77" s="39"/>
      <c r="S77" s="39"/>
    </row>
    <row r="78" spans="13:19" x14ac:dyDescent="0.25">
      <c r="M78" s="39"/>
      <c r="N78" s="39"/>
      <c r="O78" s="39"/>
      <c r="P78" s="39"/>
      <c r="Q78" s="39"/>
      <c r="R78" s="39"/>
      <c r="S78" s="39"/>
    </row>
    <row r="79" spans="13:19" x14ac:dyDescent="0.25">
      <c r="M79" s="39"/>
      <c r="N79" s="39"/>
      <c r="O79" s="39"/>
      <c r="P79" s="39"/>
      <c r="Q79" s="39"/>
      <c r="R79" s="39"/>
      <c r="S79" s="39"/>
    </row>
    <row r="80" spans="13:19" x14ac:dyDescent="0.25">
      <c r="M80" s="39"/>
      <c r="N80" s="39"/>
      <c r="O80" s="39"/>
      <c r="P80" s="39"/>
      <c r="Q80" s="39"/>
      <c r="R80" s="39"/>
      <c r="S80" s="39"/>
    </row>
    <row r="81" spans="13:19" x14ac:dyDescent="0.25">
      <c r="M81" s="39"/>
      <c r="N81" s="39"/>
      <c r="O81" s="39"/>
      <c r="P81" s="39"/>
      <c r="Q81" s="39"/>
      <c r="R81" s="39"/>
      <c r="S81" s="39"/>
    </row>
    <row r="82" spans="13:19" x14ac:dyDescent="0.25">
      <c r="M82" s="39"/>
      <c r="N82" s="39"/>
      <c r="O82" s="39"/>
      <c r="P82" s="39"/>
      <c r="Q82" s="39"/>
      <c r="R82" s="39"/>
      <c r="S82" s="39"/>
    </row>
    <row r="83" spans="13:19" x14ac:dyDescent="0.25">
      <c r="M83" s="39"/>
      <c r="N83" s="39"/>
      <c r="O83" s="39"/>
      <c r="P83" s="39"/>
      <c r="Q83" s="39"/>
      <c r="R83" s="39"/>
      <c r="S83" s="39"/>
    </row>
    <row r="84" spans="13:19" x14ac:dyDescent="0.25">
      <c r="M84" s="39"/>
      <c r="N84" s="39"/>
      <c r="O84" s="39"/>
      <c r="P84" s="39"/>
      <c r="Q84" s="39"/>
      <c r="R84" s="39"/>
      <c r="S84" s="39"/>
    </row>
    <row r="85" spans="13:19" x14ac:dyDescent="0.25">
      <c r="M85" s="39"/>
      <c r="N85" s="39"/>
      <c r="O85" s="39"/>
      <c r="P85" s="39"/>
      <c r="Q85" s="39"/>
      <c r="R85" s="39"/>
      <c r="S85" s="39"/>
    </row>
    <row r="86" spans="13:19" x14ac:dyDescent="0.25">
      <c r="M86" s="39"/>
      <c r="N86" s="39"/>
      <c r="O86" s="39"/>
      <c r="P86" s="39"/>
      <c r="Q86" s="39"/>
      <c r="R86" s="39"/>
      <c r="S86" s="39"/>
    </row>
    <row r="87" spans="13:19" x14ac:dyDescent="0.25">
      <c r="M87" s="39"/>
      <c r="N87" s="39"/>
      <c r="O87" s="39"/>
      <c r="P87" s="39"/>
      <c r="Q87" s="39"/>
      <c r="R87" s="39"/>
      <c r="S87" s="39"/>
    </row>
    <row r="88" spans="13:19" x14ac:dyDescent="0.25">
      <c r="M88" s="39"/>
      <c r="N88" s="39"/>
      <c r="O88" s="39"/>
      <c r="P88" s="39"/>
      <c r="Q88" s="39"/>
      <c r="R88" s="39"/>
      <c r="S88" s="39"/>
    </row>
    <row r="89" spans="13:19" x14ac:dyDescent="0.25">
      <c r="M89" s="39"/>
      <c r="N89" s="39"/>
      <c r="O89" s="39"/>
      <c r="P89" s="39"/>
      <c r="Q89" s="39"/>
      <c r="R89" s="39"/>
      <c r="S89" s="39"/>
    </row>
  </sheetData>
  <mergeCells count="2">
    <mergeCell ref="A1:L1"/>
    <mergeCell ref="A2:L2"/>
  </mergeCells>
  <pageMargins left="0.78" right="0.74791666666666667" top="0.61" bottom="0.25" header="0.4" footer="0.18"/>
  <pageSetup paperSize="9" scale="88" firstPageNumber="0" fitToHeight="0" orientation="portrait" horizontalDpi="300" verticalDpi="300" r:id="rId1"/>
  <headerFooter alignWithMargins="0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3" workbookViewId="0">
      <selection activeCell="B37" sqref="B37:E41"/>
    </sheetView>
  </sheetViews>
  <sheetFormatPr defaultRowHeight="13.2" x14ac:dyDescent="0.25"/>
  <cols>
    <col min="1" max="1" width="0.33203125" style="84" customWidth="1"/>
    <col min="2" max="2" width="27.5546875" style="84" customWidth="1"/>
    <col min="3" max="3" width="15.109375" style="84" customWidth="1"/>
    <col min="4" max="4" width="13.109375" style="84" customWidth="1"/>
    <col min="5" max="5" width="11.33203125" style="84" customWidth="1"/>
    <col min="6" max="6" width="9.33203125" style="84" customWidth="1"/>
    <col min="7" max="7" width="18" style="84" hidden="1" customWidth="1"/>
    <col min="8" max="9" width="9.109375" style="84" hidden="1" customWidth="1"/>
    <col min="10" max="256" width="8.88671875" style="84"/>
    <col min="257" max="257" width="0.33203125" style="84" customWidth="1"/>
    <col min="258" max="258" width="27.5546875" style="84" customWidth="1"/>
    <col min="259" max="259" width="15.109375" style="84" customWidth="1"/>
    <col min="260" max="260" width="13.109375" style="84" customWidth="1"/>
    <col min="261" max="261" width="11.33203125" style="84" customWidth="1"/>
    <col min="262" max="262" width="9.33203125" style="84" customWidth="1"/>
    <col min="263" max="265" width="0" style="84" hidden="1" customWidth="1"/>
    <col min="266" max="512" width="8.88671875" style="84"/>
    <col min="513" max="513" width="0.33203125" style="84" customWidth="1"/>
    <col min="514" max="514" width="27.5546875" style="84" customWidth="1"/>
    <col min="515" max="515" width="15.109375" style="84" customWidth="1"/>
    <col min="516" max="516" width="13.109375" style="84" customWidth="1"/>
    <col min="517" max="517" width="11.33203125" style="84" customWidth="1"/>
    <col min="518" max="518" width="9.33203125" style="84" customWidth="1"/>
    <col min="519" max="521" width="0" style="84" hidden="1" customWidth="1"/>
    <col min="522" max="768" width="8.88671875" style="84"/>
    <col min="769" max="769" width="0.33203125" style="84" customWidth="1"/>
    <col min="770" max="770" width="27.5546875" style="84" customWidth="1"/>
    <col min="771" max="771" width="15.109375" style="84" customWidth="1"/>
    <col min="772" max="772" width="13.109375" style="84" customWidth="1"/>
    <col min="773" max="773" width="11.33203125" style="84" customWidth="1"/>
    <col min="774" max="774" width="9.33203125" style="84" customWidth="1"/>
    <col min="775" max="777" width="0" style="84" hidden="1" customWidth="1"/>
    <col min="778" max="1024" width="8.88671875" style="84"/>
    <col min="1025" max="1025" width="0.33203125" style="84" customWidth="1"/>
    <col min="1026" max="1026" width="27.5546875" style="84" customWidth="1"/>
    <col min="1027" max="1027" width="15.109375" style="84" customWidth="1"/>
    <col min="1028" max="1028" width="13.109375" style="84" customWidth="1"/>
    <col min="1029" max="1029" width="11.33203125" style="84" customWidth="1"/>
    <col min="1030" max="1030" width="9.33203125" style="84" customWidth="1"/>
    <col min="1031" max="1033" width="0" style="84" hidden="1" customWidth="1"/>
    <col min="1034" max="1280" width="8.88671875" style="84"/>
    <col min="1281" max="1281" width="0.33203125" style="84" customWidth="1"/>
    <col min="1282" max="1282" width="27.5546875" style="84" customWidth="1"/>
    <col min="1283" max="1283" width="15.109375" style="84" customWidth="1"/>
    <col min="1284" max="1284" width="13.109375" style="84" customWidth="1"/>
    <col min="1285" max="1285" width="11.33203125" style="84" customWidth="1"/>
    <col min="1286" max="1286" width="9.33203125" style="84" customWidth="1"/>
    <col min="1287" max="1289" width="0" style="84" hidden="1" customWidth="1"/>
    <col min="1290" max="1536" width="8.88671875" style="84"/>
    <col min="1537" max="1537" width="0.33203125" style="84" customWidth="1"/>
    <col min="1538" max="1538" width="27.5546875" style="84" customWidth="1"/>
    <col min="1539" max="1539" width="15.109375" style="84" customWidth="1"/>
    <col min="1540" max="1540" width="13.109375" style="84" customWidth="1"/>
    <col min="1541" max="1541" width="11.33203125" style="84" customWidth="1"/>
    <col min="1542" max="1542" width="9.33203125" style="84" customWidth="1"/>
    <col min="1543" max="1545" width="0" style="84" hidden="1" customWidth="1"/>
    <col min="1546" max="1792" width="8.88671875" style="84"/>
    <col min="1793" max="1793" width="0.33203125" style="84" customWidth="1"/>
    <col min="1794" max="1794" width="27.5546875" style="84" customWidth="1"/>
    <col min="1795" max="1795" width="15.109375" style="84" customWidth="1"/>
    <col min="1796" max="1796" width="13.109375" style="84" customWidth="1"/>
    <col min="1797" max="1797" width="11.33203125" style="84" customWidth="1"/>
    <col min="1798" max="1798" width="9.33203125" style="84" customWidth="1"/>
    <col min="1799" max="1801" width="0" style="84" hidden="1" customWidth="1"/>
    <col min="1802" max="2048" width="8.88671875" style="84"/>
    <col min="2049" max="2049" width="0.33203125" style="84" customWidth="1"/>
    <col min="2050" max="2050" width="27.5546875" style="84" customWidth="1"/>
    <col min="2051" max="2051" width="15.109375" style="84" customWidth="1"/>
    <col min="2052" max="2052" width="13.109375" style="84" customWidth="1"/>
    <col min="2053" max="2053" width="11.33203125" style="84" customWidth="1"/>
    <col min="2054" max="2054" width="9.33203125" style="84" customWidth="1"/>
    <col min="2055" max="2057" width="0" style="84" hidden="1" customWidth="1"/>
    <col min="2058" max="2304" width="8.88671875" style="84"/>
    <col min="2305" max="2305" width="0.33203125" style="84" customWidth="1"/>
    <col min="2306" max="2306" width="27.5546875" style="84" customWidth="1"/>
    <col min="2307" max="2307" width="15.109375" style="84" customWidth="1"/>
    <col min="2308" max="2308" width="13.109375" style="84" customWidth="1"/>
    <col min="2309" max="2309" width="11.33203125" style="84" customWidth="1"/>
    <col min="2310" max="2310" width="9.33203125" style="84" customWidth="1"/>
    <col min="2311" max="2313" width="0" style="84" hidden="1" customWidth="1"/>
    <col min="2314" max="2560" width="8.88671875" style="84"/>
    <col min="2561" max="2561" width="0.33203125" style="84" customWidth="1"/>
    <col min="2562" max="2562" width="27.5546875" style="84" customWidth="1"/>
    <col min="2563" max="2563" width="15.109375" style="84" customWidth="1"/>
    <col min="2564" max="2564" width="13.109375" style="84" customWidth="1"/>
    <col min="2565" max="2565" width="11.33203125" style="84" customWidth="1"/>
    <col min="2566" max="2566" width="9.33203125" style="84" customWidth="1"/>
    <col min="2567" max="2569" width="0" style="84" hidden="1" customWidth="1"/>
    <col min="2570" max="2816" width="8.88671875" style="84"/>
    <col min="2817" max="2817" width="0.33203125" style="84" customWidth="1"/>
    <col min="2818" max="2818" width="27.5546875" style="84" customWidth="1"/>
    <col min="2819" max="2819" width="15.109375" style="84" customWidth="1"/>
    <col min="2820" max="2820" width="13.109375" style="84" customWidth="1"/>
    <col min="2821" max="2821" width="11.33203125" style="84" customWidth="1"/>
    <col min="2822" max="2822" width="9.33203125" style="84" customWidth="1"/>
    <col min="2823" max="2825" width="0" style="84" hidden="1" customWidth="1"/>
    <col min="2826" max="3072" width="8.88671875" style="84"/>
    <col min="3073" max="3073" width="0.33203125" style="84" customWidth="1"/>
    <col min="3074" max="3074" width="27.5546875" style="84" customWidth="1"/>
    <col min="3075" max="3075" width="15.109375" style="84" customWidth="1"/>
    <col min="3076" max="3076" width="13.109375" style="84" customWidth="1"/>
    <col min="3077" max="3077" width="11.33203125" style="84" customWidth="1"/>
    <col min="3078" max="3078" width="9.33203125" style="84" customWidth="1"/>
    <col min="3079" max="3081" width="0" style="84" hidden="1" customWidth="1"/>
    <col min="3082" max="3328" width="8.88671875" style="84"/>
    <col min="3329" max="3329" width="0.33203125" style="84" customWidth="1"/>
    <col min="3330" max="3330" width="27.5546875" style="84" customWidth="1"/>
    <col min="3331" max="3331" width="15.109375" style="84" customWidth="1"/>
    <col min="3332" max="3332" width="13.109375" style="84" customWidth="1"/>
    <col min="3333" max="3333" width="11.33203125" style="84" customWidth="1"/>
    <col min="3334" max="3334" width="9.33203125" style="84" customWidth="1"/>
    <col min="3335" max="3337" width="0" style="84" hidden="1" customWidth="1"/>
    <col min="3338" max="3584" width="8.88671875" style="84"/>
    <col min="3585" max="3585" width="0.33203125" style="84" customWidth="1"/>
    <col min="3586" max="3586" width="27.5546875" style="84" customWidth="1"/>
    <col min="3587" max="3587" width="15.109375" style="84" customWidth="1"/>
    <col min="3588" max="3588" width="13.109375" style="84" customWidth="1"/>
    <col min="3589" max="3589" width="11.33203125" style="84" customWidth="1"/>
    <col min="3590" max="3590" width="9.33203125" style="84" customWidth="1"/>
    <col min="3591" max="3593" width="0" style="84" hidden="1" customWidth="1"/>
    <col min="3594" max="3840" width="8.88671875" style="84"/>
    <col min="3841" max="3841" width="0.33203125" style="84" customWidth="1"/>
    <col min="3842" max="3842" width="27.5546875" style="84" customWidth="1"/>
    <col min="3843" max="3843" width="15.109375" style="84" customWidth="1"/>
    <col min="3844" max="3844" width="13.109375" style="84" customWidth="1"/>
    <col min="3845" max="3845" width="11.33203125" style="84" customWidth="1"/>
    <col min="3846" max="3846" width="9.33203125" style="84" customWidth="1"/>
    <col min="3847" max="3849" width="0" style="84" hidden="1" customWidth="1"/>
    <col min="3850" max="4096" width="8.88671875" style="84"/>
    <col min="4097" max="4097" width="0.33203125" style="84" customWidth="1"/>
    <col min="4098" max="4098" width="27.5546875" style="84" customWidth="1"/>
    <col min="4099" max="4099" width="15.109375" style="84" customWidth="1"/>
    <col min="4100" max="4100" width="13.109375" style="84" customWidth="1"/>
    <col min="4101" max="4101" width="11.33203125" style="84" customWidth="1"/>
    <col min="4102" max="4102" width="9.33203125" style="84" customWidth="1"/>
    <col min="4103" max="4105" width="0" style="84" hidden="1" customWidth="1"/>
    <col min="4106" max="4352" width="8.88671875" style="84"/>
    <col min="4353" max="4353" width="0.33203125" style="84" customWidth="1"/>
    <col min="4354" max="4354" width="27.5546875" style="84" customWidth="1"/>
    <col min="4355" max="4355" width="15.109375" style="84" customWidth="1"/>
    <col min="4356" max="4356" width="13.109375" style="84" customWidth="1"/>
    <col min="4357" max="4357" width="11.33203125" style="84" customWidth="1"/>
    <col min="4358" max="4358" width="9.33203125" style="84" customWidth="1"/>
    <col min="4359" max="4361" width="0" style="84" hidden="1" customWidth="1"/>
    <col min="4362" max="4608" width="8.88671875" style="84"/>
    <col min="4609" max="4609" width="0.33203125" style="84" customWidth="1"/>
    <col min="4610" max="4610" width="27.5546875" style="84" customWidth="1"/>
    <col min="4611" max="4611" width="15.109375" style="84" customWidth="1"/>
    <col min="4612" max="4612" width="13.109375" style="84" customWidth="1"/>
    <col min="4613" max="4613" width="11.33203125" style="84" customWidth="1"/>
    <col min="4614" max="4614" width="9.33203125" style="84" customWidth="1"/>
    <col min="4615" max="4617" width="0" style="84" hidden="1" customWidth="1"/>
    <col min="4618" max="4864" width="8.88671875" style="84"/>
    <col min="4865" max="4865" width="0.33203125" style="84" customWidth="1"/>
    <col min="4866" max="4866" width="27.5546875" style="84" customWidth="1"/>
    <col min="4867" max="4867" width="15.109375" style="84" customWidth="1"/>
    <col min="4868" max="4868" width="13.109375" style="84" customWidth="1"/>
    <col min="4869" max="4869" width="11.33203125" style="84" customWidth="1"/>
    <col min="4870" max="4870" width="9.33203125" style="84" customWidth="1"/>
    <col min="4871" max="4873" width="0" style="84" hidden="1" customWidth="1"/>
    <col min="4874" max="5120" width="8.88671875" style="84"/>
    <col min="5121" max="5121" width="0.33203125" style="84" customWidth="1"/>
    <col min="5122" max="5122" width="27.5546875" style="84" customWidth="1"/>
    <col min="5123" max="5123" width="15.109375" style="84" customWidth="1"/>
    <col min="5124" max="5124" width="13.109375" style="84" customWidth="1"/>
    <col min="5125" max="5125" width="11.33203125" style="84" customWidth="1"/>
    <col min="5126" max="5126" width="9.33203125" style="84" customWidth="1"/>
    <col min="5127" max="5129" width="0" style="84" hidden="1" customWidth="1"/>
    <col min="5130" max="5376" width="8.88671875" style="84"/>
    <col min="5377" max="5377" width="0.33203125" style="84" customWidth="1"/>
    <col min="5378" max="5378" width="27.5546875" style="84" customWidth="1"/>
    <col min="5379" max="5379" width="15.109375" style="84" customWidth="1"/>
    <col min="5380" max="5380" width="13.109375" style="84" customWidth="1"/>
    <col min="5381" max="5381" width="11.33203125" style="84" customWidth="1"/>
    <col min="5382" max="5382" width="9.33203125" style="84" customWidth="1"/>
    <col min="5383" max="5385" width="0" style="84" hidden="1" customWidth="1"/>
    <col min="5386" max="5632" width="8.88671875" style="84"/>
    <col min="5633" max="5633" width="0.33203125" style="84" customWidth="1"/>
    <col min="5634" max="5634" width="27.5546875" style="84" customWidth="1"/>
    <col min="5635" max="5635" width="15.109375" style="84" customWidth="1"/>
    <col min="5636" max="5636" width="13.109375" style="84" customWidth="1"/>
    <col min="5637" max="5637" width="11.33203125" style="84" customWidth="1"/>
    <col min="5638" max="5638" width="9.33203125" style="84" customWidth="1"/>
    <col min="5639" max="5641" width="0" style="84" hidden="1" customWidth="1"/>
    <col min="5642" max="5888" width="8.88671875" style="84"/>
    <col min="5889" max="5889" width="0.33203125" style="84" customWidth="1"/>
    <col min="5890" max="5890" width="27.5546875" style="84" customWidth="1"/>
    <col min="5891" max="5891" width="15.109375" style="84" customWidth="1"/>
    <col min="5892" max="5892" width="13.109375" style="84" customWidth="1"/>
    <col min="5893" max="5893" width="11.33203125" style="84" customWidth="1"/>
    <col min="5894" max="5894" width="9.33203125" style="84" customWidth="1"/>
    <col min="5895" max="5897" width="0" style="84" hidden="1" customWidth="1"/>
    <col min="5898" max="6144" width="8.88671875" style="84"/>
    <col min="6145" max="6145" width="0.33203125" style="84" customWidth="1"/>
    <col min="6146" max="6146" width="27.5546875" style="84" customWidth="1"/>
    <col min="6147" max="6147" width="15.109375" style="84" customWidth="1"/>
    <col min="6148" max="6148" width="13.109375" style="84" customWidth="1"/>
    <col min="6149" max="6149" width="11.33203125" style="84" customWidth="1"/>
    <col min="6150" max="6150" width="9.33203125" style="84" customWidth="1"/>
    <col min="6151" max="6153" width="0" style="84" hidden="1" customWidth="1"/>
    <col min="6154" max="6400" width="8.88671875" style="84"/>
    <col min="6401" max="6401" width="0.33203125" style="84" customWidth="1"/>
    <col min="6402" max="6402" width="27.5546875" style="84" customWidth="1"/>
    <col min="6403" max="6403" width="15.109375" style="84" customWidth="1"/>
    <col min="6404" max="6404" width="13.109375" style="84" customWidth="1"/>
    <col min="6405" max="6405" width="11.33203125" style="84" customWidth="1"/>
    <col min="6406" max="6406" width="9.33203125" style="84" customWidth="1"/>
    <col min="6407" max="6409" width="0" style="84" hidden="1" customWidth="1"/>
    <col min="6410" max="6656" width="8.88671875" style="84"/>
    <col min="6657" max="6657" width="0.33203125" style="84" customWidth="1"/>
    <col min="6658" max="6658" width="27.5546875" style="84" customWidth="1"/>
    <col min="6659" max="6659" width="15.109375" style="84" customWidth="1"/>
    <col min="6660" max="6660" width="13.109375" style="84" customWidth="1"/>
    <col min="6661" max="6661" width="11.33203125" style="84" customWidth="1"/>
    <col min="6662" max="6662" width="9.33203125" style="84" customWidth="1"/>
    <col min="6663" max="6665" width="0" style="84" hidden="1" customWidth="1"/>
    <col min="6666" max="6912" width="8.88671875" style="84"/>
    <col min="6913" max="6913" width="0.33203125" style="84" customWidth="1"/>
    <col min="6914" max="6914" width="27.5546875" style="84" customWidth="1"/>
    <col min="6915" max="6915" width="15.109375" style="84" customWidth="1"/>
    <col min="6916" max="6916" width="13.109375" style="84" customWidth="1"/>
    <col min="6917" max="6917" width="11.33203125" style="84" customWidth="1"/>
    <col min="6918" max="6918" width="9.33203125" style="84" customWidth="1"/>
    <col min="6919" max="6921" width="0" style="84" hidden="1" customWidth="1"/>
    <col min="6922" max="7168" width="8.88671875" style="84"/>
    <col min="7169" max="7169" width="0.33203125" style="84" customWidth="1"/>
    <col min="7170" max="7170" width="27.5546875" style="84" customWidth="1"/>
    <col min="7171" max="7171" width="15.109375" style="84" customWidth="1"/>
    <col min="7172" max="7172" width="13.109375" style="84" customWidth="1"/>
    <col min="7173" max="7173" width="11.33203125" style="84" customWidth="1"/>
    <col min="7174" max="7174" width="9.33203125" style="84" customWidth="1"/>
    <col min="7175" max="7177" width="0" style="84" hidden="1" customWidth="1"/>
    <col min="7178" max="7424" width="8.88671875" style="84"/>
    <col min="7425" max="7425" width="0.33203125" style="84" customWidth="1"/>
    <col min="7426" max="7426" width="27.5546875" style="84" customWidth="1"/>
    <col min="7427" max="7427" width="15.109375" style="84" customWidth="1"/>
    <col min="7428" max="7428" width="13.109375" style="84" customWidth="1"/>
    <col min="7429" max="7429" width="11.33203125" style="84" customWidth="1"/>
    <col min="7430" max="7430" width="9.33203125" style="84" customWidth="1"/>
    <col min="7431" max="7433" width="0" style="84" hidden="1" customWidth="1"/>
    <col min="7434" max="7680" width="8.88671875" style="84"/>
    <col min="7681" max="7681" width="0.33203125" style="84" customWidth="1"/>
    <col min="7682" max="7682" width="27.5546875" style="84" customWidth="1"/>
    <col min="7683" max="7683" width="15.109375" style="84" customWidth="1"/>
    <col min="7684" max="7684" width="13.109375" style="84" customWidth="1"/>
    <col min="7685" max="7685" width="11.33203125" style="84" customWidth="1"/>
    <col min="7686" max="7686" width="9.33203125" style="84" customWidth="1"/>
    <col min="7687" max="7689" width="0" style="84" hidden="1" customWidth="1"/>
    <col min="7690" max="7936" width="8.88671875" style="84"/>
    <col min="7937" max="7937" width="0.33203125" style="84" customWidth="1"/>
    <col min="7938" max="7938" width="27.5546875" style="84" customWidth="1"/>
    <col min="7939" max="7939" width="15.109375" style="84" customWidth="1"/>
    <col min="7940" max="7940" width="13.109375" style="84" customWidth="1"/>
    <col min="7941" max="7941" width="11.33203125" style="84" customWidth="1"/>
    <col min="7942" max="7942" width="9.33203125" style="84" customWidth="1"/>
    <col min="7943" max="7945" width="0" style="84" hidden="1" customWidth="1"/>
    <col min="7946" max="8192" width="8.88671875" style="84"/>
    <col min="8193" max="8193" width="0.33203125" style="84" customWidth="1"/>
    <col min="8194" max="8194" width="27.5546875" style="84" customWidth="1"/>
    <col min="8195" max="8195" width="15.109375" style="84" customWidth="1"/>
    <col min="8196" max="8196" width="13.109375" style="84" customWidth="1"/>
    <col min="8197" max="8197" width="11.33203125" style="84" customWidth="1"/>
    <col min="8198" max="8198" width="9.33203125" style="84" customWidth="1"/>
    <col min="8199" max="8201" width="0" style="84" hidden="1" customWidth="1"/>
    <col min="8202" max="8448" width="8.88671875" style="84"/>
    <col min="8449" max="8449" width="0.33203125" style="84" customWidth="1"/>
    <col min="8450" max="8450" width="27.5546875" style="84" customWidth="1"/>
    <col min="8451" max="8451" width="15.109375" style="84" customWidth="1"/>
    <col min="8452" max="8452" width="13.109375" style="84" customWidth="1"/>
    <col min="8453" max="8453" width="11.33203125" style="84" customWidth="1"/>
    <col min="8454" max="8454" width="9.33203125" style="84" customWidth="1"/>
    <col min="8455" max="8457" width="0" style="84" hidden="1" customWidth="1"/>
    <col min="8458" max="8704" width="8.88671875" style="84"/>
    <col min="8705" max="8705" width="0.33203125" style="84" customWidth="1"/>
    <col min="8706" max="8706" width="27.5546875" style="84" customWidth="1"/>
    <col min="8707" max="8707" width="15.109375" style="84" customWidth="1"/>
    <col min="8708" max="8708" width="13.109375" style="84" customWidth="1"/>
    <col min="8709" max="8709" width="11.33203125" style="84" customWidth="1"/>
    <col min="8710" max="8710" width="9.33203125" style="84" customWidth="1"/>
    <col min="8711" max="8713" width="0" style="84" hidden="1" customWidth="1"/>
    <col min="8714" max="8960" width="8.88671875" style="84"/>
    <col min="8961" max="8961" width="0.33203125" style="84" customWidth="1"/>
    <col min="8962" max="8962" width="27.5546875" style="84" customWidth="1"/>
    <col min="8963" max="8963" width="15.109375" style="84" customWidth="1"/>
    <col min="8964" max="8964" width="13.109375" style="84" customWidth="1"/>
    <col min="8965" max="8965" width="11.33203125" style="84" customWidth="1"/>
    <col min="8966" max="8966" width="9.33203125" style="84" customWidth="1"/>
    <col min="8967" max="8969" width="0" style="84" hidden="1" customWidth="1"/>
    <col min="8970" max="9216" width="8.88671875" style="84"/>
    <col min="9217" max="9217" width="0.33203125" style="84" customWidth="1"/>
    <col min="9218" max="9218" width="27.5546875" style="84" customWidth="1"/>
    <col min="9219" max="9219" width="15.109375" style="84" customWidth="1"/>
    <col min="9220" max="9220" width="13.109375" style="84" customWidth="1"/>
    <col min="9221" max="9221" width="11.33203125" style="84" customWidth="1"/>
    <col min="9222" max="9222" width="9.33203125" style="84" customWidth="1"/>
    <col min="9223" max="9225" width="0" style="84" hidden="1" customWidth="1"/>
    <col min="9226" max="9472" width="8.88671875" style="84"/>
    <col min="9473" max="9473" width="0.33203125" style="84" customWidth="1"/>
    <col min="9474" max="9474" width="27.5546875" style="84" customWidth="1"/>
    <col min="9475" max="9475" width="15.109375" style="84" customWidth="1"/>
    <col min="9476" max="9476" width="13.109375" style="84" customWidth="1"/>
    <col min="9477" max="9477" width="11.33203125" style="84" customWidth="1"/>
    <col min="9478" max="9478" width="9.33203125" style="84" customWidth="1"/>
    <col min="9479" max="9481" width="0" style="84" hidden="1" customWidth="1"/>
    <col min="9482" max="9728" width="8.88671875" style="84"/>
    <col min="9729" max="9729" width="0.33203125" style="84" customWidth="1"/>
    <col min="9730" max="9730" width="27.5546875" style="84" customWidth="1"/>
    <col min="9731" max="9731" width="15.109375" style="84" customWidth="1"/>
    <col min="9732" max="9732" width="13.109375" style="84" customWidth="1"/>
    <col min="9733" max="9733" width="11.33203125" style="84" customWidth="1"/>
    <col min="9734" max="9734" width="9.33203125" style="84" customWidth="1"/>
    <col min="9735" max="9737" width="0" style="84" hidden="1" customWidth="1"/>
    <col min="9738" max="9984" width="8.88671875" style="84"/>
    <col min="9985" max="9985" width="0.33203125" style="84" customWidth="1"/>
    <col min="9986" max="9986" width="27.5546875" style="84" customWidth="1"/>
    <col min="9987" max="9987" width="15.109375" style="84" customWidth="1"/>
    <col min="9988" max="9988" width="13.109375" style="84" customWidth="1"/>
    <col min="9989" max="9989" width="11.33203125" style="84" customWidth="1"/>
    <col min="9990" max="9990" width="9.33203125" style="84" customWidth="1"/>
    <col min="9991" max="9993" width="0" style="84" hidden="1" customWidth="1"/>
    <col min="9994" max="10240" width="8.88671875" style="84"/>
    <col min="10241" max="10241" width="0.33203125" style="84" customWidth="1"/>
    <col min="10242" max="10242" width="27.5546875" style="84" customWidth="1"/>
    <col min="10243" max="10243" width="15.109375" style="84" customWidth="1"/>
    <col min="10244" max="10244" width="13.109375" style="84" customWidth="1"/>
    <col min="10245" max="10245" width="11.33203125" style="84" customWidth="1"/>
    <col min="10246" max="10246" width="9.33203125" style="84" customWidth="1"/>
    <col min="10247" max="10249" width="0" style="84" hidden="1" customWidth="1"/>
    <col min="10250" max="10496" width="8.88671875" style="84"/>
    <col min="10497" max="10497" width="0.33203125" style="84" customWidth="1"/>
    <col min="10498" max="10498" width="27.5546875" style="84" customWidth="1"/>
    <col min="10499" max="10499" width="15.109375" style="84" customWidth="1"/>
    <col min="10500" max="10500" width="13.109375" style="84" customWidth="1"/>
    <col min="10501" max="10501" width="11.33203125" style="84" customWidth="1"/>
    <col min="10502" max="10502" width="9.33203125" style="84" customWidth="1"/>
    <col min="10503" max="10505" width="0" style="84" hidden="1" customWidth="1"/>
    <col min="10506" max="10752" width="8.88671875" style="84"/>
    <col min="10753" max="10753" width="0.33203125" style="84" customWidth="1"/>
    <col min="10754" max="10754" width="27.5546875" style="84" customWidth="1"/>
    <col min="10755" max="10755" width="15.109375" style="84" customWidth="1"/>
    <col min="10756" max="10756" width="13.109375" style="84" customWidth="1"/>
    <col min="10757" max="10757" width="11.33203125" style="84" customWidth="1"/>
    <col min="10758" max="10758" width="9.33203125" style="84" customWidth="1"/>
    <col min="10759" max="10761" width="0" style="84" hidden="1" customWidth="1"/>
    <col min="10762" max="11008" width="8.88671875" style="84"/>
    <col min="11009" max="11009" width="0.33203125" style="84" customWidth="1"/>
    <col min="11010" max="11010" width="27.5546875" style="84" customWidth="1"/>
    <col min="11011" max="11011" width="15.109375" style="84" customWidth="1"/>
    <col min="11012" max="11012" width="13.109375" style="84" customWidth="1"/>
    <col min="11013" max="11013" width="11.33203125" style="84" customWidth="1"/>
    <col min="11014" max="11014" width="9.33203125" style="84" customWidth="1"/>
    <col min="11015" max="11017" width="0" style="84" hidden="1" customWidth="1"/>
    <col min="11018" max="11264" width="8.88671875" style="84"/>
    <col min="11265" max="11265" width="0.33203125" style="84" customWidth="1"/>
    <col min="11266" max="11266" width="27.5546875" style="84" customWidth="1"/>
    <col min="11267" max="11267" width="15.109375" style="84" customWidth="1"/>
    <col min="11268" max="11268" width="13.109375" style="84" customWidth="1"/>
    <col min="11269" max="11269" width="11.33203125" style="84" customWidth="1"/>
    <col min="11270" max="11270" width="9.33203125" style="84" customWidth="1"/>
    <col min="11271" max="11273" width="0" style="84" hidden="1" customWidth="1"/>
    <col min="11274" max="11520" width="8.88671875" style="84"/>
    <col min="11521" max="11521" width="0.33203125" style="84" customWidth="1"/>
    <col min="11522" max="11522" width="27.5546875" style="84" customWidth="1"/>
    <col min="11523" max="11523" width="15.109375" style="84" customWidth="1"/>
    <col min="11524" max="11524" width="13.109375" style="84" customWidth="1"/>
    <col min="11525" max="11525" width="11.33203125" style="84" customWidth="1"/>
    <col min="11526" max="11526" width="9.33203125" style="84" customWidth="1"/>
    <col min="11527" max="11529" width="0" style="84" hidden="1" customWidth="1"/>
    <col min="11530" max="11776" width="8.88671875" style="84"/>
    <col min="11777" max="11777" width="0.33203125" style="84" customWidth="1"/>
    <col min="11778" max="11778" width="27.5546875" style="84" customWidth="1"/>
    <col min="11779" max="11779" width="15.109375" style="84" customWidth="1"/>
    <col min="11780" max="11780" width="13.109375" style="84" customWidth="1"/>
    <col min="11781" max="11781" width="11.33203125" style="84" customWidth="1"/>
    <col min="11782" max="11782" width="9.33203125" style="84" customWidth="1"/>
    <col min="11783" max="11785" width="0" style="84" hidden="1" customWidth="1"/>
    <col min="11786" max="12032" width="8.88671875" style="84"/>
    <col min="12033" max="12033" width="0.33203125" style="84" customWidth="1"/>
    <col min="12034" max="12034" width="27.5546875" style="84" customWidth="1"/>
    <col min="12035" max="12035" width="15.109375" style="84" customWidth="1"/>
    <col min="12036" max="12036" width="13.109375" style="84" customWidth="1"/>
    <col min="12037" max="12037" width="11.33203125" style="84" customWidth="1"/>
    <col min="12038" max="12038" width="9.33203125" style="84" customWidth="1"/>
    <col min="12039" max="12041" width="0" style="84" hidden="1" customWidth="1"/>
    <col min="12042" max="12288" width="8.88671875" style="84"/>
    <col min="12289" max="12289" width="0.33203125" style="84" customWidth="1"/>
    <col min="12290" max="12290" width="27.5546875" style="84" customWidth="1"/>
    <col min="12291" max="12291" width="15.109375" style="84" customWidth="1"/>
    <col min="12292" max="12292" width="13.109375" style="84" customWidth="1"/>
    <col min="12293" max="12293" width="11.33203125" style="84" customWidth="1"/>
    <col min="12294" max="12294" width="9.33203125" style="84" customWidth="1"/>
    <col min="12295" max="12297" width="0" style="84" hidden="1" customWidth="1"/>
    <col min="12298" max="12544" width="8.88671875" style="84"/>
    <col min="12545" max="12545" width="0.33203125" style="84" customWidth="1"/>
    <col min="12546" max="12546" width="27.5546875" style="84" customWidth="1"/>
    <col min="12547" max="12547" width="15.109375" style="84" customWidth="1"/>
    <col min="12548" max="12548" width="13.109375" style="84" customWidth="1"/>
    <col min="12549" max="12549" width="11.33203125" style="84" customWidth="1"/>
    <col min="12550" max="12550" width="9.33203125" style="84" customWidth="1"/>
    <col min="12551" max="12553" width="0" style="84" hidden="1" customWidth="1"/>
    <col min="12554" max="12800" width="8.88671875" style="84"/>
    <col min="12801" max="12801" width="0.33203125" style="84" customWidth="1"/>
    <col min="12802" max="12802" width="27.5546875" style="84" customWidth="1"/>
    <col min="12803" max="12803" width="15.109375" style="84" customWidth="1"/>
    <col min="12804" max="12804" width="13.109375" style="84" customWidth="1"/>
    <col min="12805" max="12805" width="11.33203125" style="84" customWidth="1"/>
    <col min="12806" max="12806" width="9.33203125" style="84" customWidth="1"/>
    <col min="12807" max="12809" width="0" style="84" hidden="1" customWidth="1"/>
    <col min="12810" max="13056" width="8.88671875" style="84"/>
    <col min="13057" max="13057" width="0.33203125" style="84" customWidth="1"/>
    <col min="13058" max="13058" width="27.5546875" style="84" customWidth="1"/>
    <col min="13059" max="13059" width="15.109375" style="84" customWidth="1"/>
    <col min="13060" max="13060" width="13.109375" style="84" customWidth="1"/>
    <col min="13061" max="13061" width="11.33203125" style="84" customWidth="1"/>
    <col min="13062" max="13062" width="9.33203125" style="84" customWidth="1"/>
    <col min="13063" max="13065" width="0" style="84" hidden="1" customWidth="1"/>
    <col min="13066" max="13312" width="8.88671875" style="84"/>
    <col min="13313" max="13313" width="0.33203125" style="84" customWidth="1"/>
    <col min="13314" max="13314" width="27.5546875" style="84" customWidth="1"/>
    <col min="13315" max="13315" width="15.109375" style="84" customWidth="1"/>
    <col min="13316" max="13316" width="13.109375" style="84" customWidth="1"/>
    <col min="13317" max="13317" width="11.33203125" style="84" customWidth="1"/>
    <col min="13318" max="13318" width="9.33203125" style="84" customWidth="1"/>
    <col min="13319" max="13321" width="0" style="84" hidden="1" customWidth="1"/>
    <col min="13322" max="13568" width="8.88671875" style="84"/>
    <col min="13569" max="13569" width="0.33203125" style="84" customWidth="1"/>
    <col min="13570" max="13570" width="27.5546875" style="84" customWidth="1"/>
    <col min="13571" max="13571" width="15.109375" style="84" customWidth="1"/>
    <col min="13572" max="13572" width="13.109375" style="84" customWidth="1"/>
    <col min="13573" max="13573" width="11.33203125" style="84" customWidth="1"/>
    <col min="13574" max="13574" width="9.33203125" style="84" customWidth="1"/>
    <col min="13575" max="13577" width="0" style="84" hidden="1" customWidth="1"/>
    <col min="13578" max="13824" width="8.88671875" style="84"/>
    <col min="13825" max="13825" width="0.33203125" style="84" customWidth="1"/>
    <col min="13826" max="13826" width="27.5546875" style="84" customWidth="1"/>
    <col min="13827" max="13827" width="15.109375" style="84" customWidth="1"/>
    <col min="13828" max="13828" width="13.109375" style="84" customWidth="1"/>
    <col min="13829" max="13829" width="11.33203125" style="84" customWidth="1"/>
    <col min="13830" max="13830" width="9.33203125" style="84" customWidth="1"/>
    <col min="13831" max="13833" width="0" style="84" hidden="1" customWidth="1"/>
    <col min="13834" max="14080" width="8.88671875" style="84"/>
    <col min="14081" max="14081" width="0.33203125" style="84" customWidth="1"/>
    <col min="14082" max="14082" width="27.5546875" style="84" customWidth="1"/>
    <col min="14083" max="14083" width="15.109375" style="84" customWidth="1"/>
    <col min="14084" max="14084" width="13.109375" style="84" customWidth="1"/>
    <col min="14085" max="14085" width="11.33203125" style="84" customWidth="1"/>
    <col min="14086" max="14086" width="9.33203125" style="84" customWidth="1"/>
    <col min="14087" max="14089" width="0" style="84" hidden="1" customWidth="1"/>
    <col min="14090" max="14336" width="8.88671875" style="84"/>
    <col min="14337" max="14337" width="0.33203125" style="84" customWidth="1"/>
    <col min="14338" max="14338" width="27.5546875" style="84" customWidth="1"/>
    <col min="14339" max="14339" width="15.109375" style="84" customWidth="1"/>
    <col min="14340" max="14340" width="13.109375" style="84" customWidth="1"/>
    <col min="14341" max="14341" width="11.33203125" style="84" customWidth="1"/>
    <col min="14342" max="14342" width="9.33203125" style="84" customWidth="1"/>
    <col min="14343" max="14345" width="0" style="84" hidden="1" customWidth="1"/>
    <col min="14346" max="14592" width="8.88671875" style="84"/>
    <col min="14593" max="14593" width="0.33203125" style="84" customWidth="1"/>
    <col min="14594" max="14594" width="27.5546875" style="84" customWidth="1"/>
    <col min="14595" max="14595" width="15.109375" style="84" customWidth="1"/>
    <col min="14596" max="14596" width="13.109375" style="84" customWidth="1"/>
    <col min="14597" max="14597" width="11.33203125" style="84" customWidth="1"/>
    <col min="14598" max="14598" width="9.33203125" style="84" customWidth="1"/>
    <col min="14599" max="14601" width="0" style="84" hidden="1" customWidth="1"/>
    <col min="14602" max="14848" width="8.88671875" style="84"/>
    <col min="14849" max="14849" width="0.33203125" style="84" customWidth="1"/>
    <col min="14850" max="14850" width="27.5546875" style="84" customWidth="1"/>
    <col min="14851" max="14851" width="15.109375" style="84" customWidth="1"/>
    <col min="14852" max="14852" width="13.109375" style="84" customWidth="1"/>
    <col min="14853" max="14853" width="11.33203125" style="84" customWidth="1"/>
    <col min="14854" max="14854" width="9.33203125" style="84" customWidth="1"/>
    <col min="14855" max="14857" width="0" style="84" hidden="1" customWidth="1"/>
    <col min="14858" max="15104" width="8.88671875" style="84"/>
    <col min="15105" max="15105" width="0.33203125" style="84" customWidth="1"/>
    <col min="15106" max="15106" width="27.5546875" style="84" customWidth="1"/>
    <col min="15107" max="15107" width="15.109375" style="84" customWidth="1"/>
    <col min="15108" max="15108" width="13.109375" style="84" customWidth="1"/>
    <col min="15109" max="15109" width="11.33203125" style="84" customWidth="1"/>
    <col min="15110" max="15110" width="9.33203125" style="84" customWidth="1"/>
    <col min="15111" max="15113" width="0" style="84" hidden="1" customWidth="1"/>
    <col min="15114" max="15360" width="8.88671875" style="84"/>
    <col min="15361" max="15361" width="0.33203125" style="84" customWidth="1"/>
    <col min="15362" max="15362" width="27.5546875" style="84" customWidth="1"/>
    <col min="15363" max="15363" width="15.109375" style="84" customWidth="1"/>
    <col min="15364" max="15364" width="13.109375" style="84" customWidth="1"/>
    <col min="15365" max="15365" width="11.33203125" style="84" customWidth="1"/>
    <col min="15366" max="15366" width="9.33203125" style="84" customWidth="1"/>
    <col min="15367" max="15369" width="0" style="84" hidden="1" customWidth="1"/>
    <col min="15370" max="15616" width="8.88671875" style="84"/>
    <col min="15617" max="15617" width="0.33203125" style="84" customWidth="1"/>
    <col min="15618" max="15618" width="27.5546875" style="84" customWidth="1"/>
    <col min="15619" max="15619" width="15.109375" style="84" customWidth="1"/>
    <col min="15620" max="15620" width="13.109375" style="84" customWidth="1"/>
    <col min="15621" max="15621" width="11.33203125" style="84" customWidth="1"/>
    <col min="15622" max="15622" width="9.33203125" style="84" customWidth="1"/>
    <col min="15623" max="15625" width="0" style="84" hidden="1" customWidth="1"/>
    <col min="15626" max="15872" width="8.88671875" style="84"/>
    <col min="15873" max="15873" width="0.33203125" style="84" customWidth="1"/>
    <col min="15874" max="15874" width="27.5546875" style="84" customWidth="1"/>
    <col min="15875" max="15875" width="15.109375" style="84" customWidth="1"/>
    <col min="15876" max="15876" width="13.109375" style="84" customWidth="1"/>
    <col min="15877" max="15877" width="11.33203125" style="84" customWidth="1"/>
    <col min="15878" max="15878" width="9.33203125" style="84" customWidth="1"/>
    <col min="15879" max="15881" width="0" style="84" hidden="1" customWidth="1"/>
    <col min="15882" max="16128" width="8.88671875" style="84"/>
    <col min="16129" max="16129" width="0.33203125" style="84" customWidth="1"/>
    <col min="16130" max="16130" width="27.5546875" style="84" customWidth="1"/>
    <col min="16131" max="16131" width="15.109375" style="84" customWidth="1"/>
    <col min="16132" max="16132" width="13.109375" style="84" customWidth="1"/>
    <col min="16133" max="16133" width="11.33203125" style="84" customWidth="1"/>
    <col min="16134" max="16134" width="9.33203125" style="84" customWidth="1"/>
    <col min="16135" max="16137" width="0" style="84" hidden="1" customWidth="1"/>
    <col min="16138" max="16384" width="8.88671875" style="84"/>
  </cols>
  <sheetData>
    <row r="1" spans="1:15" ht="20.399999999999999" x14ac:dyDescent="0.35">
      <c r="A1" s="921" t="s">
        <v>154</v>
      </c>
      <c r="B1" s="921"/>
      <c r="C1" s="921"/>
      <c r="D1" s="921"/>
      <c r="E1" s="921"/>
      <c r="F1" s="921"/>
      <c r="G1" s="921"/>
      <c r="H1" s="921"/>
      <c r="I1" s="921"/>
    </row>
    <row r="2" spans="1:15" ht="15.6" x14ac:dyDescent="0.3">
      <c r="A2" s="922" t="s">
        <v>155</v>
      </c>
      <c r="B2" s="922"/>
      <c r="C2" s="922"/>
      <c r="D2" s="922"/>
      <c r="E2" s="922"/>
      <c r="F2" s="922"/>
      <c r="G2" s="922"/>
      <c r="H2" s="922"/>
      <c r="I2" s="922"/>
    </row>
    <row r="3" spans="1:15" ht="13.8" thickBot="1" x14ac:dyDescent="0.3">
      <c r="A3" s="208"/>
      <c r="B3" s="208"/>
      <c r="C3" s="208"/>
      <c r="D3" s="208"/>
      <c r="E3" s="208"/>
      <c r="F3" s="208"/>
      <c r="G3" s="208"/>
      <c r="H3" s="208"/>
      <c r="I3" s="209"/>
    </row>
    <row r="4" spans="1:15" ht="16.8" thickBot="1" x14ac:dyDescent="0.4">
      <c r="A4" s="171"/>
      <c r="B4" s="172" t="s">
        <v>53</v>
      </c>
      <c r="C4" s="53" t="s">
        <v>80</v>
      </c>
      <c r="D4" s="54" t="s">
        <v>81</v>
      </c>
      <c r="E4" s="305" t="s">
        <v>248</v>
      </c>
      <c r="F4" s="299" t="s">
        <v>5</v>
      </c>
      <c r="G4" s="56"/>
      <c r="H4" s="57"/>
      <c r="I4" s="173"/>
    </row>
    <row r="5" spans="1:15" ht="16.8" thickBot="1" x14ac:dyDescent="0.4">
      <c r="A5" s="174"/>
      <c r="B5" s="61"/>
      <c r="C5" s="62" t="s">
        <v>134</v>
      </c>
      <c r="D5" s="63" t="s">
        <v>134</v>
      </c>
      <c r="E5" s="306"/>
      <c r="F5" s="300" t="s">
        <v>84</v>
      </c>
      <c r="G5" s="56"/>
      <c r="H5" s="57"/>
      <c r="I5" s="173"/>
    </row>
    <row r="6" spans="1:15" ht="15.6" x14ac:dyDescent="0.3">
      <c r="A6" s="175"/>
      <c r="B6" s="388" t="s">
        <v>6</v>
      </c>
      <c r="C6" s="6">
        <v>494000</v>
      </c>
      <c r="D6" s="405">
        <v>494000</v>
      </c>
      <c r="E6" s="549">
        <f>SUM(E7:E10)</f>
        <v>124177</v>
      </c>
      <c r="F6" s="550">
        <f>E6/D6*100</f>
        <v>25.137044534412954</v>
      </c>
      <c r="G6" s="178"/>
      <c r="H6" s="179"/>
      <c r="I6" s="157"/>
    </row>
    <row r="7" spans="1:15" ht="15.6" x14ac:dyDescent="0.3">
      <c r="A7" s="175"/>
      <c r="B7" s="210" t="s">
        <v>232</v>
      </c>
      <c r="C7" s="9">
        <v>80000</v>
      </c>
      <c r="D7" s="394">
        <f>C7</f>
        <v>80000</v>
      </c>
      <c r="E7" s="394">
        <v>20000</v>
      </c>
      <c r="F7" s="506">
        <f t="shared" ref="F7:F20" si="0">E7/D7*100</f>
        <v>25</v>
      </c>
      <c r="G7" s="178"/>
      <c r="H7" s="179"/>
      <c r="I7" s="157"/>
    </row>
    <row r="8" spans="1:15" ht="15.6" x14ac:dyDescent="0.3">
      <c r="A8" s="175"/>
      <c r="B8" s="210" t="s">
        <v>139</v>
      </c>
      <c r="C8" s="396">
        <v>11000</v>
      </c>
      <c r="D8" s="394">
        <f t="shared" ref="D8:D10" si="1">C8</f>
        <v>11000</v>
      </c>
      <c r="E8" s="394">
        <v>4977</v>
      </c>
      <c r="F8" s="506">
        <f t="shared" si="0"/>
        <v>45.245454545454542</v>
      </c>
      <c r="G8" s="178"/>
      <c r="H8" s="179"/>
      <c r="I8" s="157"/>
      <c r="O8" s="157"/>
    </row>
    <row r="9" spans="1:15" ht="15.6" x14ac:dyDescent="0.3">
      <c r="A9" s="175"/>
      <c r="B9" s="210" t="s">
        <v>233</v>
      </c>
      <c r="C9" s="512">
        <v>83000</v>
      </c>
      <c r="D9" s="394">
        <f t="shared" si="1"/>
        <v>83000</v>
      </c>
      <c r="E9" s="502">
        <v>20000</v>
      </c>
      <c r="F9" s="506">
        <f t="shared" si="0"/>
        <v>24.096385542168676</v>
      </c>
      <c r="G9" s="178"/>
      <c r="H9" s="179"/>
      <c r="I9" s="157"/>
    </row>
    <row r="10" spans="1:15" ht="15.6" x14ac:dyDescent="0.3">
      <c r="A10" s="175"/>
      <c r="B10" s="210" t="s">
        <v>234</v>
      </c>
      <c r="C10" s="9">
        <v>320000</v>
      </c>
      <c r="D10" s="394">
        <f t="shared" si="1"/>
        <v>320000</v>
      </c>
      <c r="E10" s="502">
        <v>79200</v>
      </c>
      <c r="F10" s="506">
        <f t="shared" si="0"/>
        <v>24.75</v>
      </c>
      <c r="G10" s="178"/>
      <c r="H10" s="179"/>
      <c r="I10" s="157"/>
    </row>
    <row r="11" spans="1:15" ht="15.6" x14ac:dyDescent="0.3">
      <c r="A11" s="175"/>
      <c r="B11" s="391" t="s">
        <v>85</v>
      </c>
      <c r="C11" s="397">
        <v>375000</v>
      </c>
      <c r="D11" s="406">
        <v>375000</v>
      </c>
      <c r="E11" s="503">
        <v>88354</v>
      </c>
      <c r="F11" s="506">
        <f t="shared" si="0"/>
        <v>23.561066666666665</v>
      </c>
      <c r="G11" s="178"/>
      <c r="H11" s="179"/>
      <c r="I11" s="157"/>
    </row>
    <row r="12" spans="1:15" ht="16.2" thickBot="1" x14ac:dyDescent="0.35">
      <c r="A12" s="183"/>
      <c r="B12" s="390" t="s">
        <v>16</v>
      </c>
      <c r="C12" s="398">
        <v>71132</v>
      </c>
      <c r="D12" s="407">
        <v>71132</v>
      </c>
      <c r="E12" s="504">
        <v>17783</v>
      </c>
      <c r="F12" s="506">
        <f t="shared" si="0"/>
        <v>25</v>
      </c>
      <c r="G12" s="184"/>
      <c r="H12" s="179"/>
      <c r="I12" s="157"/>
    </row>
    <row r="13" spans="1:15" ht="15.6" x14ac:dyDescent="0.3">
      <c r="A13" s="175"/>
      <c r="B13" s="390" t="s">
        <v>156</v>
      </c>
      <c r="C13" s="399">
        <v>38000</v>
      </c>
      <c r="D13" s="408">
        <v>38000</v>
      </c>
      <c r="E13" s="505">
        <v>4010</v>
      </c>
      <c r="F13" s="506">
        <f t="shared" si="0"/>
        <v>10.55263157894737</v>
      </c>
      <c r="G13" s="184"/>
      <c r="H13" s="179"/>
      <c r="I13" s="157"/>
    </row>
    <row r="14" spans="1:15" ht="15.6" x14ac:dyDescent="0.3">
      <c r="A14" s="175"/>
      <c r="B14" s="391" t="s">
        <v>143</v>
      </c>
      <c r="C14" s="397">
        <v>300000</v>
      </c>
      <c r="D14" s="408">
        <v>300000</v>
      </c>
      <c r="E14" s="505">
        <v>3025</v>
      </c>
      <c r="F14" s="506">
        <f t="shared" si="0"/>
        <v>1.0083333333333333</v>
      </c>
      <c r="G14" s="184"/>
      <c r="H14" s="179"/>
      <c r="I14" s="157"/>
    </row>
    <row r="15" spans="1:15" ht="15.6" x14ac:dyDescent="0.3">
      <c r="A15" s="175"/>
      <c r="B15" s="392" t="s">
        <v>157</v>
      </c>
      <c r="C15" s="400">
        <v>16087</v>
      </c>
      <c r="D15" s="408">
        <v>16087</v>
      </c>
      <c r="E15" s="505">
        <v>0</v>
      </c>
      <c r="F15" s="506">
        <f t="shared" si="0"/>
        <v>0</v>
      </c>
      <c r="G15" s="184"/>
      <c r="H15" s="179"/>
      <c r="I15" s="157"/>
    </row>
    <row r="16" spans="1:15" ht="15.6" x14ac:dyDescent="0.3">
      <c r="A16" s="175"/>
      <c r="B16" s="393" t="s">
        <v>144</v>
      </c>
      <c r="C16" s="401">
        <v>60000</v>
      </c>
      <c r="D16" s="406">
        <v>60000</v>
      </c>
      <c r="E16" s="394">
        <v>0</v>
      </c>
      <c r="F16" s="506">
        <f t="shared" si="0"/>
        <v>0</v>
      </c>
      <c r="G16" s="184"/>
      <c r="H16" s="179"/>
      <c r="I16" s="157"/>
    </row>
    <row r="17" spans="1:11" ht="15.6" x14ac:dyDescent="0.3">
      <c r="A17" s="175"/>
      <c r="B17" s="393" t="s">
        <v>158</v>
      </c>
      <c r="C17" s="401">
        <v>25000</v>
      </c>
      <c r="D17" s="406">
        <v>25000</v>
      </c>
      <c r="E17" s="394">
        <v>0</v>
      </c>
      <c r="F17" s="506">
        <f t="shared" si="0"/>
        <v>0</v>
      </c>
      <c r="G17" s="184"/>
      <c r="H17" s="179"/>
      <c r="I17" s="157"/>
    </row>
    <row r="18" spans="1:11" ht="15.6" x14ac:dyDescent="0.3">
      <c r="A18" s="175"/>
      <c r="B18" s="393" t="s">
        <v>159</v>
      </c>
      <c r="C18" s="401">
        <v>130000</v>
      </c>
      <c r="D18" s="406">
        <v>130000</v>
      </c>
      <c r="E18" s="394">
        <v>0</v>
      </c>
      <c r="F18" s="506">
        <f t="shared" si="0"/>
        <v>0</v>
      </c>
      <c r="G18" s="184"/>
      <c r="H18" s="179"/>
      <c r="I18" s="157"/>
    </row>
    <row r="19" spans="1:11" ht="16.2" thickBot="1" x14ac:dyDescent="0.35">
      <c r="A19" s="175"/>
      <c r="B19" s="393" t="s">
        <v>160</v>
      </c>
      <c r="C19" s="401"/>
      <c r="D19" s="406">
        <v>8980</v>
      </c>
      <c r="E19" s="394">
        <v>8980</v>
      </c>
      <c r="F19" s="506">
        <f t="shared" si="0"/>
        <v>100</v>
      </c>
      <c r="G19" s="184"/>
      <c r="H19" s="179"/>
      <c r="I19" s="157"/>
    </row>
    <row r="20" spans="1:11" ht="16.2" thickBot="1" x14ac:dyDescent="0.35">
      <c r="A20" s="175"/>
      <c r="B20" s="225" t="s">
        <v>59</v>
      </c>
      <c r="C20" s="402">
        <f>SUM(C6:C18)</f>
        <v>2003219</v>
      </c>
      <c r="D20" s="403">
        <f>SUM(D6:D19)</f>
        <v>2012199</v>
      </c>
      <c r="E20" s="404">
        <f>SUM(E7:E19)</f>
        <v>246329</v>
      </c>
      <c r="F20" s="409">
        <f t="shared" si="0"/>
        <v>12.241781255233702</v>
      </c>
      <c r="G20" s="67"/>
      <c r="H20" s="186"/>
      <c r="I20" s="157"/>
    </row>
    <row r="21" spans="1:11" ht="16.8" thickBot="1" x14ac:dyDescent="0.4">
      <c r="A21" s="175"/>
      <c r="B21" s="156"/>
      <c r="C21" s="67"/>
      <c r="D21" s="187"/>
      <c r="E21" s="187"/>
      <c r="F21" s="187"/>
      <c r="G21" s="157"/>
      <c r="H21" s="179"/>
      <c r="I21" s="157"/>
      <c r="K21" s="144"/>
    </row>
    <row r="22" spans="1:11" ht="16.2" thickBot="1" x14ac:dyDescent="0.35">
      <c r="A22" s="183"/>
      <c r="B22" s="494" t="s">
        <v>89</v>
      </c>
      <c r="C22" s="67"/>
      <c r="D22" s="187"/>
      <c r="E22" s="187"/>
      <c r="F22" s="187"/>
      <c r="G22" s="50"/>
      <c r="H22" s="179"/>
      <c r="I22" s="157"/>
    </row>
    <row r="23" spans="1:11" ht="16.2" thickBot="1" x14ac:dyDescent="0.35">
      <c r="A23" s="183"/>
      <c r="B23" s="495" t="s">
        <v>91</v>
      </c>
      <c r="C23" s="485">
        <v>320400</v>
      </c>
      <c r="D23" s="371">
        <v>320400</v>
      </c>
      <c r="E23" s="480">
        <v>97475</v>
      </c>
      <c r="F23" s="481">
        <f>E23/D23*100</f>
        <v>30.4229088639201</v>
      </c>
      <c r="G23" s="184"/>
      <c r="H23" s="179"/>
      <c r="I23" s="157"/>
    </row>
    <row r="24" spans="1:11" ht="16.2" thickBot="1" x14ac:dyDescent="0.35">
      <c r="A24" s="183"/>
      <c r="B24" s="257" t="s">
        <v>90</v>
      </c>
      <c r="C24" s="486">
        <v>300</v>
      </c>
      <c r="D24" s="372">
        <v>300</v>
      </c>
      <c r="E24" s="413">
        <v>1425</v>
      </c>
      <c r="F24" s="301">
        <f t="shared" ref="F24:F32" si="2">E24/D24*100</f>
        <v>475</v>
      </c>
      <c r="G24" s="184"/>
      <c r="H24" s="179"/>
      <c r="I24" s="157"/>
    </row>
    <row r="25" spans="1:11" ht="16.2" thickBot="1" x14ac:dyDescent="0.35">
      <c r="A25" s="183"/>
      <c r="B25" s="496" t="s">
        <v>24</v>
      </c>
      <c r="C25" s="487">
        <v>657432</v>
      </c>
      <c r="D25" s="410">
        <v>657432</v>
      </c>
      <c r="E25" s="414">
        <v>164358</v>
      </c>
      <c r="F25" s="301">
        <f t="shared" si="2"/>
        <v>25</v>
      </c>
      <c r="G25" s="184"/>
      <c r="H25" s="189"/>
      <c r="I25" s="157"/>
    </row>
    <row r="26" spans="1:11" ht="16.2" thickBot="1" x14ac:dyDescent="0.35">
      <c r="A26" s="183"/>
      <c r="B26" s="496" t="s">
        <v>28</v>
      </c>
      <c r="C26" s="488">
        <v>16087</v>
      </c>
      <c r="D26" s="410">
        <v>16087</v>
      </c>
      <c r="E26" s="414">
        <v>0</v>
      </c>
      <c r="F26" s="301">
        <f t="shared" si="2"/>
        <v>0</v>
      </c>
      <c r="G26" s="178"/>
      <c r="H26" s="189"/>
      <c r="I26" s="157"/>
    </row>
    <row r="27" spans="1:11" ht="16.2" thickBot="1" x14ac:dyDescent="0.35">
      <c r="A27" s="183"/>
      <c r="B27" s="497" t="s">
        <v>143</v>
      </c>
      <c r="C27" s="489">
        <v>300000</v>
      </c>
      <c r="D27" s="410">
        <v>300000</v>
      </c>
      <c r="E27" s="415">
        <v>3025</v>
      </c>
      <c r="F27" s="301">
        <f t="shared" si="2"/>
        <v>1.0083333333333333</v>
      </c>
      <c r="G27" s="178"/>
      <c r="H27" s="189"/>
      <c r="I27" s="157"/>
    </row>
    <row r="28" spans="1:11" ht="15.6" x14ac:dyDescent="0.3">
      <c r="A28" s="175"/>
      <c r="B28" s="498" t="s">
        <v>161</v>
      </c>
      <c r="C28" s="490">
        <v>60000</v>
      </c>
      <c r="D28" s="410">
        <v>60000</v>
      </c>
      <c r="E28" s="416">
        <v>0</v>
      </c>
      <c r="F28" s="301">
        <f t="shared" si="2"/>
        <v>0</v>
      </c>
      <c r="G28" s="178"/>
      <c r="H28" s="189"/>
      <c r="I28" s="157"/>
    </row>
    <row r="29" spans="1:11" ht="15.6" x14ac:dyDescent="0.3">
      <c r="A29" s="175"/>
      <c r="B29" s="499" t="s">
        <v>158</v>
      </c>
      <c r="C29" s="490">
        <v>25000</v>
      </c>
      <c r="D29" s="410">
        <v>25000</v>
      </c>
      <c r="E29" s="416">
        <v>0</v>
      </c>
      <c r="F29" s="301">
        <f t="shared" si="2"/>
        <v>0</v>
      </c>
      <c r="G29" s="178"/>
      <c r="H29" s="189"/>
      <c r="I29" s="157"/>
    </row>
    <row r="30" spans="1:11" ht="15.6" x14ac:dyDescent="0.3">
      <c r="A30" s="175"/>
      <c r="B30" s="500" t="s">
        <v>162</v>
      </c>
      <c r="C30" s="491">
        <v>130000</v>
      </c>
      <c r="D30" s="372">
        <v>130000</v>
      </c>
      <c r="E30" s="416">
        <v>0</v>
      </c>
      <c r="F30" s="301">
        <f t="shared" si="2"/>
        <v>0</v>
      </c>
      <c r="G30" s="178"/>
      <c r="H30" s="189"/>
      <c r="I30" s="157"/>
    </row>
    <row r="31" spans="1:11" ht="16.2" thickBot="1" x14ac:dyDescent="0.35">
      <c r="A31" s="175"/>
      <c r="B31" s="501" t="s">
        <v>163</v>
      </c>
      <c r="C31" s="492"/>
      <c r="D31" s="482">
        <v>8980</v>
      </c>
      <c r="E31" s="483">
        <v>8980</v>
      </c>
      <c r="F31" s="484">
        <f t="shared" si="2"/>
        <v>100</v>
      </c>
      <c r="G31" s="178"/>
      <c r="H31" s="189"/>
      <c r="I31" s="157"/>
    </row>
    <row r="32" spans="1:11" ht="14.4" thickBot="1" x14ac:dyDescent="0.35">
      <c r="A32" s="46"/>
      <c r="B32" s="225" t="s">
        <v>60</v>
      </c>
      <c r="C32" s="493">
        <f>SUM(C23:C31)</f>
        <v>1509219</v>
      </c>
      <c r="D32" s="403">
        <f>SUM(D23:D31)</f>
        <v>1518199</v>
      </c>
      <c r="E32" s="194">
        <f>SUM(E23:E31)</f>
        <v>275263</v>
      </c>
      <c r="F32" s="412">
        <f t="shared" si="2"/>
        <v>18.13089061447149</v>
      </c>
      <c r="G32" s="79"/>
      <c r="H32" s="186"/>
      <c r="I32" s="157"/>
    </row>
    <row r="34" spans="2:6" x14ac:dyDescent="0.25">
      <c r="B34" s="92" t="s">
        <v>164</v>
      </c>
      <c r="C34" s="41"/>
      <c r="D34" s="41"/>
    </row>
    <row r="35" spans="2:6" ht="13.5" customHeight="1" x14ac:dyDescent="0.25">
      <c r="B35" s="212" t="s">
        <v>146</v>
      </c>
      <c r="C35" s="212"/>
      <c r="D35" s="212"/>
      <c r="E35" s="41"/>
      <c r="F35" s="41"/>
    </row>
  </sheetData>
  <mergeCells count="2">
    <mergeCell ref="A1:I1"/>
    <mergeCell ref="A2:I2"/>
  </mergeCells>
  <pageMargins left="0.98425196850393704" right="0" top="0" bottom="0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B10" sqref="B10"/>
    </sheetView>
  </sheetViews>
  <sheetFormatPr defaultRowHeight="13.2" x14ac:dyDescent="0.25"/>
  <cols>
    <col min="1" max="1" width="0.33203125" style="84" customWidth="1"/>
    <col min="2" max="2" width="25" style="84" customWidth="1"/>
    <col min="3" max="3" width="14.88671875" style="84" customWidth="1"/>
    <col min="4" max="4" width="13.88671875" style="84" customWidth="1"/>
    <col min="5" max="5" width="14.109375" style="84" customWidth="1"/>
    <col min="6" max="6" width="9.33203125" style="84" customWidth="1"/>
    <col min="7" max="7" width="0.5546875" style="84" customWidth="1"/>
    <col min="8" max="11" width="9.109375" style="84" hidden="1" customWidth="1"/>
    <col min="12" max="12" width="9.44140625" style="84" customWidth="1"/>
    <col min="13" max="16384" width="8.88671875" style="84"/>
  </cols>
  <sheetData>
    <row r="1" spans="1:12" ht="17.399999999999999" x14ac:dyDescent="0.3">
      <c r="A1" s="923" t="s">
        <v>154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</row>
    <row r="2" spans="1:12" ht="15.6" x14ac:dyDescent="0.3">
      <c r="A2" s="915" t="s">
        <v>151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</row>
    <row r="3" spans="1:12" ht="15.6" x14ac:dyDescent="0.3">
      <c r="A3" s="197"/>
      <c r="B3" s="197"/>
      <c r="C3" s="197"/>
      <c r="D3" s="197"/>
      <c r="E3" s="197"/>
      <c r="F3" s="197"/>
      <c r="G3" s="197"/>
      <c r="H3" s="198"/>
      <c r="I3" s="197"/>
      <c r="J3" s="197"/>
    </row>
    <row r="4" spans="1:12" ht="13.8" thickBot="1" x14ac:dyDescent="0.3">
      <c r="A4" s="44"/>
      <c r="B4" s="44"/>
      <c r="C4" s="44"/>
      <c r="D4" s="44"/>
      <c r="E4" s="56"/>
      <c r="F4" s="44"/>
      <c r="G4" s="44"/>
      <c r="H4" s="44"/>
      <c r="I4" s="46"/>
      <c r="J4" s="46"/>
      <c r="L4" s="199"/>
    </row>
    <row r="5" spans="1:12" ht="16.2" thickBot="1" x14ac:dyDescent="0.35">
      <c r="A5" s="171"/>
      <c r="B5" s="200" t="s">
        <v>53</v>
      </c>
      <c r="C5" s="100" t="s">
        <v>80</v>
      </c>
      <c r="D5" s="54" t="s">
        <v>81</v>
      </c>
      <c r="E5" s="305" t="s">
        <v>248</v>
      </c>
      <c r="F5" s="299" t="s">
        <v>5</v>
      </c>
      <c r="G5" s="56"/>
      <c r="H5" s="57"/>
      <c r="I5" s="44"/>
      <c r="J5" s="44"/>
      <c r="K5" s="58"/>
      <c r="L5" s="201"/>
    </row>
    <row r="6" spans="1:12" ht="16.2" thickBot="1" x14ac:dyDescent="0.35">
      <c r="A6" s="174"/>
      <c r="B6" s="202"/>
      <c r="C6" s="103" t="s">
        <v>134</v>
      </c>
      <c r="D6" s="63" t="s">
        <v>134</v>
      </c>
      <c r="E6" s="306"/>
      <c r="F6" s="300" t="s">
        <v>84</v>
      </c>
      <c r="G6" s="56"/>
      <c r="H6" s="57"/>
      <c r="I6" s="44"/>
      <c r="J6" s="44"/>
      <c r="K6" s="58"/>
      <c r="L6" s="203"/>
    </row>
    <row r="7" spans="1:12" ht="15.6" x14ac:dyDescent="0.3">
      <c r="A7" s="174"/>
      <c r="B7" s="417" t="s">
        <v>6</v>
      </c>
      <c r="C7" s="424">
        <f>SUM(C8:C11)</f>
        <v>728000</v>
      </c>
      <c r="D7" s="425">
        <f>C7</f>
        <v>728000</v>
      </c>
      <c r="E7" s="426">
        <f>SUM(E8:E11)</f>
        <v>159709</v>
      </c>
      <c r="F7" s="427">
        <f>E7/D7*100</f>
        <v>21.938049450549453</v>
      </c>
      <c r="G7" s="56"/>
      <c r="H7" s="57"/>
      <c r="I7" s="44"/>
      <c r="J7" s="44"/>
      <c r="K7" s="58"/>
      <c r="L7" s="203"/>
    </row>
    <row r="8" spans="1:12" ht="15.6" x14ac:dyDescent="0.3">
      <c r="A8" s="175"/>
      <c r="B8" s="211" t="s">
        <v>252</v>
      </c>
      <c r="C8" s="396">
        <v>140000</v>
      </c>
      <c r="D8" s="395">
        <v>140000</v>
      </c>
      <c r="E8" s="394">
        <v>48247</v>
      </c>
      <c r="F8" s="428">
        <f t="shared" ref="F8:F26" si="0">E8/D8*100</f>
        <v>34.462142857142858</v>
      </c>
      <c r="G8" s="178"/>
      <c r="H8" s="184"/>
      <c r="I8" s="184"/>
      <c r="J8" s="184"/>
      <c r="K8" s="157"/>
      <c r="L8" s="204"/>
    </row>
    <row r="9" spans="1:12" ht="15.6" x14ac:dyDescent="0.3">
      <c r="A9" s="175"/>
      <c r="B9" s="551" t="s">
        <v>237</v>
      </c>
      <c r="C9" s="396">
        <v>13000</v>
      </c>
      <c r="D9" s="395">
        <v>13000</v>
      </c>
      <c r="E9" s="394">
        <v>2365</v>
      </c>
      <c r="F9" s="428">
        <f t="shared" si="0"/>
        <v>18.19230769230769</v>
      </c>
      <c r="G9" s="178"/>
      <c r="H9" s="184"/>
      <c r="I9" s="184"/>
      <c r="J9" s="184"/>
      <c r="K9" s="157"/>
      <c r="L9" s="204"/>
    </row>
    <row r="10" spans="1:12" ht="15.6" x14ac:dyDescent="0.3">
      <c r="A10" s="175"/>
      <c r="B10" s="894" t="s">
        <v>230</v>
      </c>
      <c r="C10" s="396">
        <v>125000</v>
      </c>
      <c r="D10" s="395">
        <v>125000</v>
      </c>
      <c r="E10" s="394">
        <v>27230</v>
      </c>
      <c r="F10" s="428">
        <f t="shared" si="0"/>
        <v>21.783999999999999</v>
      </c>
      <c r="G10" s="178"/>
      <c r="H10" s="184"/>
      <c r="I10" s="184"/>
      <c r="J10" s="184"/>
      <c r="K10" s="157"/>
      <c r="L10" s="204"/>
    </row>
    <row r="11" spans="1:12" ht="15.6" x14ac:dyDescent="0.3">
      <c r="A11" s="175"/>
      <c r="B11" s="551" t="s">
        <v>132</v>
      </c>
      <c r="C11" s="396">
        <v>450000</v>
      </c>
      <c r="D11" s="395">
        <v>450000</v>
      </c>
      <c r="E11" s="394">
        <v>81867</v>
      </c>
      <c r="F11" s="428">
        <f t="shared" si="0"/>
        <v>18.192666666666664</v>
      </c>
      <c r="G11" s="178"/>
      <c r="H11" s="184"/>
      <c r="I11" s="184"/>
      <c r="J11" s="184"/>
      <c r="K11" s="157"/>
      <c r="L11" s="204"/>
    </row>
    <row r="12" spans="1:12" ht="15.6" x14ac:dyDescent="0.3">
      <c r="A12" s="175"/>
      <c r="B12" s="162" t="s">
        <v>10</v>
      </c>
      <c r="C12" s="401">
        <v>100000</v>
      </c>
      <c r="D12" s="429">
        <v>100000</v>
      </c>
      <c r="E12" s="394">
        <v>24599</v>
      </c>
      <c r="F12" s="428">
        <f t="shared" si="0"/>
        <v>24.599</v>
      </c>
      <c r="G12" s="178"/>
      <c r="H12" s="184"/>
      <c r="I12" s="184"/>
      <c r="J12" s="184"/>
      <c r="K12" s="157"/>
      <c r="L12" s="204"/>
    </row>
    <row r="13" spans="1:12" ht="15.6" x14ac:dyDescent="0.3">
      <c r="A13" s="175"/>
      <c r="B13" s="161" t="s">
        <v>85</v>
      </c>
      <c r="C13" s="401">
        <v>600000</v>
      </c>
      <c r="D13" s="15">
        <v>600000</v>
      </c>
      <c r="E13" s="394">
        <v>148620</v>
      </c>
      <c r="F13" s="428">
        <f t="shared" si="0"/>
        <v>24.77</v>
      </c>
      <c r="G13" s="178"/>
      <c r="H13" s="184"/>
      <c r="I13" s="184"/>
      <c r="J13" s="184"/>
      <c r="K13" s="157"/>
      <c r="L13" s="205"/>
    </row>
    <row r="14" spans="1:12" ht="15.6" x14ac:dyDescent="0.3">
      <c r="A14" s="175"/>
      <c r="B14" s="185" t="s">
        <v>16</v>
      </c>
      <c r="C14" s="401">
        <v>123309</v>
      </c>
      <c r="D14" s="15">
        <v>123309</v>
      </c>
      <c r="E14" s="394">
        <v>29394</v>
      </c>
      <c r="F14" s="428">
        <f t="shared" si="0"/>
        <v>23.837676082037806</v>
      </c>
      <c r="G14" s="178"/>
      <c r="H14" s="184"/>
      <c r="I14" s="184"/>
      <c r="J14" s="184"/>
      <c r="K14" s="157"/>
      <c r="L14" s="204"/>
    </row>
    <row r="15" spans="1:12" ht="15.6" x14ac:dyDescent="0.3">
      <c r="A15" s="175"/>
      <c r="B15" s="161" t="s">
        <v>143</v>
      </c>
      <c r="C15" s="401">
        <v>200000</v>
      </c>
      <c r="D15" s="15">
        <v>200000</v>
      </c>
      <c r="E15" s="394">
        <v>0</v>
      </c>
      <c r="F15" s="428">
        <f t="shared" si="0"/>
        <v>0</v>
      </c>
      <c r="G15" s="178"/>
      <c r="H15" s="184"/>
      <c r="I15" s="184"/>
      <c r="J15" s="184"/>
      <c r="K15" s="157"/>
      <c r="L15" s="204"/>
    </row>
    <row r="16" spans="1:12" ht="16.2" thickBot="1" x14ac:dyDescent="0.35">
      <c r="A16" s="175"/>
      <c r="B16" s="185" t="s">
        <v>152</v>
      </c>
      <c r="C16" s="6">
        <v>50000</v>
      </c>
      <c r="D16" s="519">
        <v>50000</v>
      </c>
      <c r="E16" s="430">
        <v>0</v>
      </c>
      <c r="F16" s="427">
        <f t="shared" si="0"/>
        <v>0</v>
      </c>
      <c r="G16" s="178"/>
      <c r="H16" s="184"/>
      <c r="I16" s="184"/>
      <c r="J16" s="184"/>
      <c r="K16" s="157"/>
      <c r="L16" s="204"/>
    </row>
    <row r="17" spans="1:12" s="81" customFormat="1" ht="15" thickBot="1" x14ac:dyDescent="0.35">
      <c r="A17" s="44"/>
      <c r="B17" s="225" t="s">
        <v>59</v>
      </c>
      <c r="C17" s="518">
        <f>SUM(C8:C16)</f>
        <v>1801309</v>
      </c>
      <c r="D17" s="403">
        <f>SUM(D8:D16)</f>
        <v>1801309</v>
      </c>
      <c r="E17" s="525">
        <f>SUM(E8:E16)</f>
        <v>362322</v>
      </c>
      <c r="F17" s="431">
        <f t="shared" si="0"/>
        <v>20.114372381418182</v>
      </c>
      <c r="G17" s="79"/>
      <c r="H17" s="206"/>
      <c r="I17" s="184"/>
      <c r="J17" s="184"/>
      <c r="K17" s="80"/>
      <c r="L17" s="204"/>
    </row>
    <row r="18" spans="1:12" ht="16.8" thickBot="1" x14ac:dyDescent="0.4">
      <c r="A18" s="175"/>
      <c r="B18" s="156"/>
      <c r="C18" s="114"/>
      <c r="D18" s="432"/>
      <c r="E18" s="432"/>
      <c r="F18" s="433"/>
      <c r="G18" s="178"/>
      <c r="H18" s="184"/>
      <c r="I18" s="184"/>
      <c r="J18" s="184"/>
      <c r="K18" s="157"/>
      <c r="L18" s="204"/>
    </row>
    <row r="19" spans="1:12" ht="16.2" thickBot="1" x14ac:dyDescent="0.35">
      <c r="A19" s="183"/>
      <c r="B19" s="188" t="s">
        <v>89</v>
      </c>
      <c r="C19" s="114"/>
      <c r="D19" s="432"/>
      <c r="E19" s="432"/>
      <c r="F19" s="433"/>
      <c r="G19" s="178"/>
      <c r="H19" s="184"/>
      <c r="I19" s="184"/>
      <c r="J19" s="184"/>
      <c r="K19" s="157"/>
      <c r="L19" s="204"/>
    </row>
    <row r="20" spans="1:12" ht="16.2" thickBot="1" x14ac:dyDescent="0.35">
      <c r="A20" s="183"/>
      <c r="B20" s="418" t="s">
        <v>24</v>
      </c>
      <c r="C20" s="520">
        <v>1114309</v>
      </c>
      <c r="D20" s="515">
        <v>1114309</v>
      </c>
      <c r="E20" s="434">
        <v>278577</v>
      </c>
      <c r="F20" s="435">
        <f t="shared" si="0"/>
        <v>24.999977564571406</v>
      </c>
      <c r="G20" s="178"/>
      <c r="H20" s="184"/>
      <c r="I20" s="184"/>
      <c r="J20" s="184"/>
      <c r="K20" s="157"/>
      <c r="L20" s="204"/>
    </row>
    <row r="21" spans="1:12" ht="16.2" thickBot="1" x14ac:dyDescent="0.35">
      <c r="A21" s="183"/>
      <c r="B21" s="419" t="s">
        <v>143</v>
      </c>
      <c r="C21" s="364">
        <v>200000</v>
      </c>
      <c r="D21" s="516">
        <v>200000</v>
      </c>
      <c r="E21" s="436">
        <v>0</v>
      </c>
      <c r="F21" s="437">
        <f t="shared" si="0"/>
        <v>0</v>
      </c>
      <c r="G21" s="178"/>
      <c r="H21" s="184"/>
      <c r="I21" s="184"/>
      <c r="J21" s="184"/>
      <c r="K21" s="157"/>
      <c r="L21" s="204"/>
    </row>
    <row r="22" spans="1:12" ht="16.2" thickBot="1" x14ac:dyDescent="0.35">
      <c r="A22" s="183"/>
      <c r="B22" s="420" t="s">
        <v>144</v>
      </c>
      <c r="C22" s="365">
        <v>50000</v>
      </c>
      <c r="D22" s="516">
        <v>50000</v>
      </c>
      <c r="E22" s="436">
        <v>0</v>
      </c>
      <c r="F22" s="437">
        <f t="shared" si="0"/>
        <v>0</v>
      </c>
      <c r="G22" s="178"/>
      <c r="H22" s="184"/>
      <c r="I22" s="184"/>
      <c r="J22" s="184"/>
      <c r="K22" s="157"/>
      <c r="L22" s="204"/>
    </row>
    <row r="23" spans="1:12" ht="16.2" thickBot="1" x14ac:dyDescent="0.35">
      <c r="A23" s="183"/>
      <c r="B23" s="421" t="s">
        <v>91</v>
      </c>
      <c r="C23" s="521">
        <v>421000</v>
      </c>
      <c r="D23" s="516">
        <v>421000</v>
      </c>
      <c r="E23" s="436">
        <v>137629</v>
      </c>
      <c r="F23" s="437">
        <f t="shared" si="0"/>
        <v>32.690973871733966</v>
      </c>
      <c r="G23" s="178"/>
      <c r="H23" s="184"/>
      <c r="I23" s="184"/>
      <c r="J23" s="184"/>
      <c r="K23" s="157"/>
      <c r="L23" s="204"/>
    </row>
    <row r="24" spans="1:12" ht="16.2" thickBot="1" x14ac:dyDescent="0.35">
      <c r="A24" s="183"/>
      <c r="B24" s="422" t="s">
        <v>90</v>
      </c>
      <c r="C24" s="522">
        <v>16000</v>
      </c>
      <c r="D24" s="517">
        <v>16000</v>
      </c>
      <c r="E24" s="430">
        <v>5482</v>
      </c>
      <c r="F24" s="437">
        <f t="shared" si="0"/>
        <v>34.262500000000003</v>
      </c>
      <c r="G24" s="178"/>
      <c r="H24" s="184"/>
      <c r="I24" s="184"/>
      <c r="J24" s="184"/>
      <c r="K24" s="157"/>
      <c r="L24" s="204"/>
    </row>
    <row r="25" spans="1:12" ht="16.2" thickBot="1" x14ac:dyDescent="0.35">
      <c r="A25" s="175"/>
      <c r="B25" s="423" t="s">
        <v>153</v>
      </c>
      <c r="C25" s="523"/>
      <c r="D25" s="438"/>
      <c r="E25" s="439">
        <v>1170</v>
      </c>
      <c r="F25" s="440"/>
      <c r="G25" s="178"/>
      <c r="H25" s="184"/>
      <c r="I25" s="184"/>
      <c r="J25" s="184"/>
      <c r="K25" s="157"/>
      <c r="L25" s="204"/>
    </row>
    <row r="26" spans="1:12" s="81" customFormat="1" ht="15" thickBot="1" x14ac:dyDescent="0.35">
      <c r="A26" s="46"/>
      <c r="B26" s="207" t="s">
        <v>60</v>
      </c>
      <c r="C26" s="402">
        <f>SUM(C20:C24)</f>
        <v>1801309</v>
      </c>
      <c r="D26" s="524">
        <f>SUM(D20:D24)</f>
        <v>1801309</v>
      </c>
      <c r="E26" s="525">
        <f>SUM(E20:E25)</f>
        <v>422858</v>
      </c>
      <c r="F26" s="431">
        <f t="shared" si="0"/>
        <v>23.475039540689576</v>
      </c>
      <c r="G26" s="79"/>
      <c r="H26" s="206"/>
      <c r="I26" s="184"/>
      <c r="J26" s="184"/>
      <c r="K26" s="80"/>
      <c r="L26" s="204"/>
    </row>
    <row r="28" spans="1:12" s="41" customFormat="1" x14ac:dyDescent="0.25">
      <c r="B28" s="2"/>
      <c r="C28" s="2"/>
      <c r="D28" s="2"/>
    </row>
    <row r="29" spans="1:12" x14ac:dyDescent="0.25">
      <c r="B29" s="2"/>
      <c r="C29" s="2"/>
      <c r="D29" s="2"/>
      <c r="E29" s="41"/>
    </row>
  </sheetData>
  <mergeCells count="2">
    <mergeCell ref="A1:L1"/>
    <mergeCell ref="A2:L2"/>
  </mergeCells>
  <pageMargins left="0.61" right="0.16" top="0.87" bottom="0.47013888888888888" header="0.89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12" sqref="E12"/>
    </sheetView>
  </sheetViews>
  <sheetFormatPr defaultRowHeight="13.2" x14ac:dyDescent="0.25"/>
  <cols>
    <col min="1" max="1" width="0.33203125" style="84" customWidth="1"/>
    <col min="2" max="2" width="27.5546875" style="84" customWidth="1"/>
    <col min="3" max="3" width="15.109375" style="84" customWidth="1"/>
    <col min="4" max="4" width="12.44140625" style="84" customWidth="1"/>
    <col min="5" max="5" width="11.44140625" style="84" bestFit="1" customWidth="1"/>
    <col min="6" max="6" width="12.5546875" style="84" customWidth="1"/>
    <col min="7" max="7" width="0.44140625" style="84" customWidth="1"/>
    <col min="8" max="9" width="9.109375" style="84" hidden="1" customWidth="1"/>
    <col min="10" max="256" width="8.88671875" style="84"/>
    <col min="257" max="257" width="0.33203125" style="84" customWidth="1"/>
    <col min="258" max="258" width="27.5546875" style="84" customWidth="1"/>
    <col min="259" max="259" width="15.109375" style="84" customWidth="1"/>
    <col min="260" max="260" width="12.44140625" style="84" customWidth="1"/>
    <col min="261" max="261" width="11.33203125" style="84" customWidth="1"/>
    <col min="262" max="262" width="12.5546875" style="84" customWidth="1"/>
    <col min="263" max="263" width="0.44140625" style="84" customWidth="1"/>
    <col min="264" max="265" width="0" style="84" hidden="1" customWidth="1"/>
    <col min="266" max="512" width="8.88671875" style="84"/>
    <col min="513" max="513" width="0.33203125" style="84" customWidth="1"/>
    <col min="514" max="514" width="27.5546875" style="84" customWidth="1"/>
    <col min="515" max="515" width="15.109375" style="84" customWidth="1"/>
    <col min="516" max="516" width="12.44140625" style="84" customWidth="1"/>
    <col min="517" max="517" width="11.33203125" style="84" customWidth="1"/>
    <col min="518" max="518" width="12.5546875" style="84" customWidth="1"/>
    <col min="519" max="519" width="0.44140625" style="84" customWidth="1"/>
    <col min="520" max="521" width="0" style="84" hidden="1" customWidth="1"/>
    <col min="522" max="768" width="8.88671875" style="84"/>
    <col min="769" max="769" width="0.33203125" style="84" customWidth="1"/>
    <col min="770" max="770" width="27.5546875" style="84" customWidth="1"/>
    <col min="771" max="771" width="15.109375" style="84" customWidth="1"/>
    <col min="772" max="772" width="12.44140625" style="84" customWidth="1"/>
    <col min="773" max="773" width="11.33203125" style="84" customWidth="1"/>
    <col min="774" max="774" width="12.5546875" style="84" customWidth="1"/>
    <col min="775" max="775" width="0.44140625" style="84" customWidth="1"/>
    <col min="776" max="777" width="0" style="84" hidden="1" customWidth="1"/>
    <col min="778" max="1024" width="8.88671875" style="84"/>
    <col min="1025" max="1025" width="0.33203125" style="84" customWidth="1"/>
    <col min="1026" max="1026" width="27.5546875" style="84" customWidth="1"/>
    <col min="1027" max="1027" width="15.109375" style="84" customWidth="1"/>
    <col min="1028" max="1028" width="12.44140625" style="84" customWidth="1"/>
    <col min="1029" max="1029" width="11.33203125" style="84" customWidth="1"/>
    <col min="1030" max="1030" width="12.5546875" style="84" customWidth="1"/>
    <col min="1031" max="1031" width="0.44140625" style="84" customWidth="1"/>
    <col min="1032" max="1033" width="0" style="84" hidden="1" customWidth="1"/>
    <col min="1034" max="1280" width="8.88671875" style="84"/>
    <col min="1281" max="1281" width="0.33203125" style="84" customWidth="1"/>
    <col min="1282" max="1282" width="27.5546875" style="84" customWidth="1"/>
    <col min="1283" max="1283" width="15.109375" style="84" customWidth="1"/>
    <col min="1284" max="1284" width="12.44140625" style="84" customWidth="1"/>
    <col min="1285" max="1285" width="11.33203125" style="84" customWidth="1"/>
    <col min="1286" max="1286" width="12.5546875" style="84" customWidth="1"/>
    <col min="1287" max="1287" width="0.44140625" style="84" customWidth="1"/>
    <col min="1288" max="1289" width="0" style="84" hidden="1" customWidth="1"/>
    <col min="1290" max="1536" width="8.88671875" style="84"/>
    <col min="1537" max="1537" width="0.33203125" style="84" customWidth="1"/>
    <col min="1538" max="1538" width="27.5546875" style="84" customWidth="1"/>
    <col min="1539" max="1539" width="15.109375" style="84" customWidth="1"/>
    <col min="1540" max="1540" width="12.44140625" style="84" customWidth="1"/>
    <col min="1541" max="1541" width="11.33203125" style="84" customWidth="1"/>
    <col min="1542" max="1542" width="12.5546875" style="84" customWidth="1"/>
    <col min="1543" max="1543" width="0.44140625" style="84" customWidth="1"/>
    <col min="1544" max="1545" width="0" style="84" hidden="1" customWidth="1"/>
    <col min="1546" max="1792" width="8.88671875" style="84"/>
    <col min="1793" max="1793" width="0.33203125" style="84" customWidth="1"/>
    <col min="1794" max="1794" width="27.5546875" style="84" customWidth="1"/>
    <col min="1795" max="1795" width="15.109375" style="84" customWidth="1"/>
    <col min="1796" max="1796" width="12.44140625" style="84" customWidth="1"/>
    <col min="1797" max="1797" width="11.33203125" style="84" customWidth="1"/>
    <col min="1798" max="1798" width="12.5546875" style="84" customWidth="1"/>
    <col min="1799" max="1799" width="0.44140625" style="84" customWidth="1"/>
    <col min="1800" max="1801" width="0" style="84" hidden="1" customWidth="1"/>
    <col min="1802" max="2048" width="8.88671875" style="84"/>
    <col min="2049" max="2049" width="0.33203125" style="84" customWidth="1"/>
    <col min="2050" max="2050" width="27.5546875" style="84" customWidth="1"/>
    <col min="2051" max="2051" width="15.109375" style="84" customWidth="1"/>
    <col min="2052" max="2052" width="12.44140625" style="84" customWidth="1"/>
    <col min="2053" max="2053" width="11.33203125" style="84" customWidth="1"/>
    <col min="2054" max="2054" width="12.5546875" style="84" customWidth="1"/>
    <col min="2055" max="2055" width="0.44140625" style="84" customWidth="1"/>
    <col min="2056" max="2057" width="0" style="84" hidden="1" customWidth="1"/>
    <col min="2058" max="2304" width="8.88671875" style="84"/>
    <col min="2305" max="2305" width="0.33203125" style="84" customWidth="1"/>
    <col min="2306" max="2306" width="27.5546875" style="84" customWidth="1"/>
    <col min="2307" max="2307" width="15.109375" style="84" customWidth="1"/>
    <col min="2308" max="2308" width="12.44140625" style="84" customWidth="1"/>
    <col min="2309" max="2309" width="11.33203125" style="84" customWidth="1"/>
    <col min="2310" max="2310" width="12.5546875" style="84" customWidth="1"/>
    <col min="2311" max="2311" width="0.44140625" style="84" customWidth="1"/>
    <col min="2312" max="2313" width="0" style="84" hidden="1" customWidth="1"/>
    <col min="2314" max="2560" width="8.88671875" style="84"/>
    <col min="2561" max="2561" width="0.33203125" style="84" customWidth="1"/>
    <col min="2562" max="2562" width="27.5546875" style="84" customWidth="1"/>
    <col min="2563" max="2563" width="15.109375" style="84" customWidth="1"/>
    <col min="2564" max="2564" width="12.44140625" style="84" customWidth="1"/>
    <col min="2565" max="2565" width="11.33203125" style="84" customWidth="1"/>
    <col min="2566" max="2566" width="12.5546875" style="84" customWidth="1"/>
    <col min="2567" max="2567" width="0.44140625" style="84" customWidth="1"/>
    <col min="2568" max="2569" width="0" style="84" hidden="1" customWidth="1"/>
    <col min="2570" max="2816" width="8.88671875" style="84"/>
    <col min="2817" max="2817" width="0.33203125" style="84" customWidth="1"/>
    <col min="2818" max="2818" width="27.5546875" style="84" customWidth="1"/>
    <col min="2819" max="2819" width="15.109375" style="84" customWidth="1"/>
    <col min="2820" max="2820" width="12.44140625" style="84" customWidth="1"/>
    <col min="2821" max="2821" width="11.33203125" style="84" customWidth="1"/>
    <col min="2822" max="2822" width="12.5546875" style="84" customWidth="1"/>
    <col min="2823" max="2823" width="0.44140625" style="84" customWidth="1"/>
    <col min="2824" max="2825" width="0" style="84" hidden="1" customWidth="1"/>
    <col min="2826" max="3072" width="8.88671875" style="84"/>
    <col min="3073" max="3073" width="0.33203125" style="84" customWidth="1"/>
    <col min="3074" max="3074" width="27.5546875" style="84" customWidth="1"/>
    <col min="3075" max="3075" width="15.109375" style="84" customWidth="1"/>
    <col min="3076" max="3076" width="12.44140625" style="84" customWidth="1"/>
    <col min="3077" max="3077" width="11.33203125" style="84" customWidth="1"/>
    <col min="3078" max="3078" width="12.5546875" style="84" customWidth="1"/>
    <col min="3079" max="3079" width="0.44140625" style="84" customWidth="1"/>
    <col min="3080" max="3081" width="0" style="84" hidden="1" customWidth="1"/>
    <col min="3082" max="3328" width="8.88671875" style="84"/>
    <col min="3329" max="3329" width="0.33203125" style="84" customWidth="1"/>
    <col min="3330" max="3330" width="27.5546875" style="84" customWidth="1"/>
    <col min="3331" max="3331" width="15.109375" style="84" customWidth="1"/>
    <col min="3332" max="3332" width="12.44140625" style="84" customWidth="1"/>
    <col min="3333" max="3333" width="11.33203125" style="84" customWidth="1"/>
    <col min="3334" max="3334" width="12.5546875" style="84" customWidth="1"/>
    <col min="3335" max="3335" width="0.44140625" style="84" customWidth="1"/>
    <col min="3336" max="3337" width="0" style="84" hidden="1" customWidth="1"/>
    <col min="3338" max="3584" width="8.88671875" style="84"/>
    <col min="3585" max="3585" width="0.33203125" style="84" customWidth="1"/>
    <col min="3586" max="3586" width="27.5546875" style="84" customWidth="1"/>
    <col min="3587" max="3587" width="15.109375" style="84" customWidth="1"/>
    <col min="3588" max="3588" width="12.44140625" style="84" customWidth="1"/>
    <col min="3589" max="3589" width="11.33203125" style="84" customWidth="1"/>
    <col min="3590" max="3590" width="12.5546875" style="84" customWidth="1"/>
    <col min="3591" max="3591" width="0.44140625" style="84" customWidth="1"/>
    <col min="3592" max="3593" width="0" style="84" hidden="1" customWidth="1"/>
    <col min="3594" max="3840" width="8.88671875" style="84"/>
    <col min="3841" max="3841" width="0.33203125" style="84" customWidth="1"/>
    <col min="3842" max="3842" width="27.5546875" style="84" customWidth="1"/>
    <col min="3843" max="3843" width="15.109375" style="84" customWidth="1"/>
    <col min="3844" max="3844" width="12.44140625" style="84" customWidth="1"/>
    <col min="3845" max="3845" width="11.33203125" style="84" customWidth="1"/>
    <col min="3846" max="3846" width="12.5546875" style="84" customWidth="1"/>
    <col min="3847" max="3847" width="0.44140625" style="84" customWidth="1"/>
    <col min="3848" max="3849" width="0" style="84" hidden="1" customWidth="1"/>
    <col min="3850" max="4096" width="8.88671875" style="84"/>
    <col min="4097" max="4097" width="0.33203125" style="84" customWidth="1"/>
    <col min="4098" max="4098" width="27.5546875" style="84" customWidth="1"/>
    <col min="4099" max="4099" width="15.109375" style="84" customWidth="1"/>
    <col min="4100" max="4100" width="12.44140625" style="84" customWidth="1"/>
    <col min="4101" max="4101" width="11.33203125" style="84" customWidth="1"/>
    <col min="4102" max="4102" width="12.5546875" style="84" customWidth="1"/>
    <col min="4103" max="4103" width="0.44140625" style="84" customWidth="1"/>
    <col min="4104" max="4105" width="0" style="84" hidden="1" customWidth="1"/>
    <col min="4106" max="4352" width="8.88671875" style="84"/>
    <col min="4353" max="4353" width="0.33203125" style="84" customWidth="1"/>
    <col min="4354" max="4354" width="27.5546875" style="84" customWidth="1"/>
    <col min="4355" max="4355" width="15.109375" style="84" customWidth="1"/>
    <col min="4356" max="4356" width="12.44140625" style="84" customWidth="1"/>
    <col min="4357" max="4357" width="11.33203125" style="84" customWidth="1"/>
    <col min="4358" max="4358" width="12.5546875" style="84" customWidth="1"/>
    <col min="4359" max="4359" width="0.44140625" style="84" customWidth="1"/>
    <col min="4360" max="4361" width="0" style="84" hidden="1" customWidth="1"/>
    <col min="4362" max="4608" width="8.88671875" style="84"/>
    <col min="4609" max="4609" width="0.33203125" style="84" customWidth="1"/>
    <col min="4610" max="4610" width="27.5546875" style="84" customWidth="1"/>
    <col min="4611" max="4611" width="15.109375" style="84" customWidth="1"/>
    <col min="4612" max="4612" width="12.44140625" style="84" customWidth="1"/>
    <col min="4613" max="4613" width="11.33203125" style="84" customWidth="1"/>
    <col min="4614" max="4614" width="12.5546875" style="84" customWidth="1"/>
    <col min="4615" max="4615" width="0.44140625" style="84" customWidth="1"/>
    <col min="4616" max="4617" width="0" style="84" hidden="1" customWidth="1"/>
    <col min="4618" max="4864" width="8.88671875" style="84"/>
    <col min="4865" max="4865" width="0.33203125" style="84" customWidth="1"/>
    <col min="4866" max="4866" width="27.5546875" style="84" customWidth="1"/>
    <col min="4867" max="4867" width="15.109375" style="84" customWidth="1"/>
    <col min="4868" max="4868" width="12.44140625" style="84" customWidth="1"/>
    <col min="4869" max="4869" width="11.33203125" style="84" customWidth="1"/>
    <col min="4870" max="4870" width="12.5546875" style="84" customWidth="1"/>
    <col min="4871" max="4871" width="0.44140625" style="84" customWidth="1"/>
    <col min="4872" max="4873" width="0" style="84" hidden="1" customWidth="1"/>
    <col min="4874" max="5120" width="8.88671875" style="84"/>
    <col min="5121" max="5121" width="0.33203125" style="84" customWidth="1"/>
    <col min="5122" max="5122" width="27.5546875" style="84" customWidth="1"/>
    <col min="5123" max="5123" width="15.109375" style="84" customWidth="1"/>
    <col min="5124" max="5124" width="12.44140625" style="84" customWidth="1"/>
    <col min="5125" max="5125" width="11.33203125" style="84" customWidth="1"/>
    <col min="5126" max="5126" width="12.5546875" style="84" customWidth="1"/>
    <col min="5127" max="5127" width="0.44140625" style="84" customWidth="1"/>
    <col min="5128" max="5129" width="0" style="84" hidden="1" customWidth="1"/>
    <col min="5130" max="5376" width="8.88671875" style="84"/>
    <col min="5377" max="5377" width="0.33203125" style="84" customWidth="1"/>
    <col min="5378" max="5378" width="27.5546875" style="84" customWidth="1"/>
    <col min="5379" max="5379" width="15.109375" style="84" customWidth="1"/>
    <col min="5380" max="5380" width="12.44140625" style="84" customWidth="1"/>
    <col min="5381" max="5381" width="11.33203125" style="84" customWidth="1"/>
    <col min="5382" max="5382" width="12.5546875" style="84" customWidth="1"/>
    <col min="5383" max="5383" width="0.44140625" style="84" customWidth="1"/>
    <col min="5384" max="5385" width="0" style="84" hidden="1" customWidth="1"/>
    <col min="5386" max="5632" width="8.88671875" style="84"/>
    <col min="5633" max="5633" width="0.33203125" style="84" customWidth="1"/>
    <col min="5634" max="5634" width="27.5546875" style="84" customWidth="1"/>
    <col min="5635" max="5635" width="15.109375" style="84" customWidth="1"/>
    <col min="5636" max="5636" width="12.44140625" style="84" customWidth="1"/>
    <col min="5637" max="5637" width="11.33203125" style="84" customWidth="1"/>
    <col min="5638" max="5638" width="12.5546875" style="84" customWidth="1"/>
    <col min="5639" max="5639" width="0.44140625" style="84" customWidth="1"/>
    <col min="5640" max="5641" width="0" style="84" hidden="1" customWidth="1"/>
    <col min="5642" max="5888" width="8.88671875" style="84"/>
    <col min="5889" max="5889" width="0.33203125" style="84" customWidth="1"/>
    <col min="5890" max="5890" width="27.5546875" style="84" customWidth="1"/>
    <col min="5891" max="5891" width="15.109375" style="84" customWidth="1"/>
    <col min="5892" max="5892" width="12.44140625" style="84" customWidth="1"/>
    <col min="5893" max="5893" width="11.33203125" style="84" customWidth="1"/>
    <col min="5894" max="5894" width="12.5546875" style="84" customWidth="1"/>
    <col min="5895" max="5895" width="0.44140625" style="84" customWidth="1"/>
    <col min="5896" max="5897" width="0" style="84" hidden="1" customWidth="1"/>
    <col min="5898" max="6144" width="8.88671875" style="84"/>
    <col min="6145" max="6145" width="0.33203125" style="84" customWidth="1"/>
    <col min="6146" max="6146" width="27.5546875" style="84" customWidth="1"/>
    <col min="6147" max="6147" width="15.109375" style="84" customWidth="1"/>
    <col min="6148" max="6148" width="12.44140625" style="84" customWidth="1"/>
    <col min="6149" max="6149" width="11.33203125" style="84" customWidth="1"/>
    <col min="6150" max="6150" width="12.5546875" style="84" customWidth="1"/>
    <col min="6151" max="6151" width="0.44140625" style="84" customWidth="1"/>
    <col min="6152" max="6153" width="0" style="84" hidden="1" customWidth="1"/>
    <col min="6154" max="6400" width="8.88671875" style="84"/>
    <col min="6401" max="6401" width="0.33203125" style="84" customWidth="1"/>
    <col min="6402" max="6402" width="27.5546875" style="84" customWidth="1"/>
    <col min="6403" max="6403" width="15.109375" style="84" customWidth="1"/>
    <col min="6404" max="6404" width="12.44140625" style="84" customWidth="1"/>
    <col min="6405" max="6405" width="11.33203125" style="84" customWidth="1"/>
    <col min="6406" max="6406" width="12.5546875" style="84" customWidth="1"/>
    <col min="6407" max="6407" width="0.44140625" style="84" customWidth="1"/>
    <col min="6408" max="6409" width="0" style="84" hidden="1" customWidth="1"/>
    <col min="6410" max="6656" width="8.88671875" style="84"/>
    <col min="6657" max="6657" width="0.33203125" style="84" customWidth="1"/>
    <col min="6658" max="6658" width="27.5546875" style="84" customWidth="1"/>
    <col min="6659" max="6659" width="15.109375" style="84" customWidth="1"/>
    <col min="6660" max="6660" width="12.44140625" style="84" customWidth="1"/>
    <col min="6661" max="6661" width="11.33203125" style="84" customWidth="1"/>
    <col min="6662" max="6662" width="12.5546875" style="84" customWidth="1"/>
    <col min="6663" max="6663" width="0.44140625" style="84" customWidth="1"/>
    <col min="6664" max="6665" width="0" style="84" hidden="1" customWidth="1"/>
    <col min="6666" max="6912" width="8.88671875" style="84"/>
    <col min="6913" max="6913" width="0.33203125" style="84" customWidth="1"/>
    <col min="6914" max="6914" width="27.5546875" style="84" customWidth="1"/>
    <col min="6915" max="6915" width="15.109375" style="84" customWidth="1"/>
    <col min="6916" max="6916" width="12.44140625" style="84" customWidth="1"/>
    <col min="6917" max="6917" width="11.33203125" style="84" customWidth="1"/>
    <col min="6918" max="6918" width="12.5546875" style="84" customWidth="1"/>
    <col min="6919" max="6919" width="0.44140625" style="84" customWidth="1"/>
    <col min="6920" max="6921" width="0" style="84" hidden="1" customWidth="1"/>
    <col min="6922" max="7168" width="8.88671875" style="84"/>
    <col min="7169" max="7169" width="0.33203125" style="84" customWidth="1"/>
    <col min="7170" max="7170" width="27.5546875" style="84" customWidth="1"/>
    <col min="7171" max="7171" width="15.109375" style="84" customWidth="1"/>
    <col min="7172" max="7172" width="12.44140625" style="84" customWidth="1"/>
    <col min="7173" max="7173" width="11.33203125" style="84" customWidth="1"/>
    <col min="7174" max="7174" width="12.5546875" style="84" customWidth="1"/>
    <col min="7175" max="7175" width="0.44140625" style="84" customWidth="1"/>
    <col min="7176" max="7177" width="0" style="84" hidden="1" customWidth="1"/>
    <col min="7178" max="7424" width="8.88671875" style="84"/>
    <col min="7425" max="7425" width="0.33203125" style="84" customWidth="1"/>
    <col min="7426" max="7426" width="27.5546875" style="84" customWidth="1"/>
    <col min="7427" max="7427" width="15.109375" style="84" customWidth="1"/>
    <col min="7428" max="7428" width="12.44140625" style="84" customWidth="1"/>
    <col min="7429" max="7429" width="11.33203125" style="84" customWidth="1"/>
    <col min="7430" max="7430" width="12.5546875" style="84" customWidth="1"/>
    <col min="7431" max="7431" width="0.44140625" style="84" customWidth="1"/>
    <col min="7432" max="7433" width="0" style="84" hidden="1" customWidth="1"/>
    <col min="7434" max="7680" width="8.88671875" style="84"/>
    <col min="7681" max="7681" width="0.33203125" style="84" customWidth="1"/>
    <col min="7682" max="7682" width="27.5546875" style="84" customWidth="1"/>
    <col min="7683" max="7683" width="15.109375" style="84" customWidth="1"/>
    <col min="7684" max="7684" width="12.44140625" style="84" customWidth="1"/>
    <col min="7685" max="7685" width="11.33203125" style="84" customWidth="1"/>
    <col min="7686" max="7686" width="12.5546875" style="84" customWidth="1"/>
    <col min="7687" max="7687" width="0.44140625" style="84" customWidth="1"/>
    <col min="7688" max="7689" width="0" style="84" hidden="1" customWidth="1"/>
    <col min="7690" max="7936" width="8.88671875" style="84"/>
    <col min="7937" max="7937" width="0.33203125" style="84" customWidth="1"/>
    <col min="7938" max="7938" width="27.5546875" style="84" customWidth="1"/>
    <col min="7939" max="7939" width="15.109375" style="84" customWidth="1"/>
    <col min="7940" max="7940" width="12.44140625" style="84" customWidth="1"/>
    <col min="7941" max="7941" width="11.33203125" style="84" customWidth="1"/>
    <col min="7942" max="7942" width="12.5546875" style="84" customWidth="1"/>
    <col min="7943" max="7943" width="0.44140625" style="84" customWidth="1"/>
    <col min="7944" max="7945" width="0" style="84" hidden="1" customWidth="1"/>
    <col min="7946" max="8192" width="8.88671875" style="84"/>
    <col min="8193" max="8193" width="0.33203125" style="84" customWidth="1"/>
    <col min="8194" max="8194" width="27.5546875" style="84" customWidth="1"/>
    <col min="8195" max="8195" width="15.109375" style="84" customWidth="1"/>
    <col min="8196" max="8196" width="12.44140625" style="84" customWidth="1"/>
    <col min="8197" max="8197" width="11.33203125" style="84" customWidth="1"/>
    <col min="8198" max="8198" width="12.5546875" style="84" customWidth="1"/>
    <col min="8199" max="8199" width="0.44140625" style="84" customWidth="1"/>
    <col min="8200" max="8201" width="0" style="84" hidden="1" customWidth="1"/>
    <col min="8202" max="8448" width="8.88671875" style="84"/>
    <col min="8449" max="8449" width="0.33203125" style="84" customWidth="1"/>
    <col min="8450" max="8450" width="27.5546875" style="84" customWidth="1"/>
    <col min="8451" max="8451" width="15.109375" style="84" customWidth="1"/>
    <col min="8452" max="8452" width="12.44140625" style="84" customWidth="1"/>
    <col min="8453" max="8453" width="11.33203125" style="84" customWidth="1"/>
    <col min="8454" max="8454" width="12.5546875" style="84" customWidth="1"/>
    <col min="8455" max="8455" width="0.44140625" style="84" customWidth="1"/>
    <col min="8456" max="8457" width="0" style="84" hidden="1" customWidth="1"/>
    <col min="8458" max="8704" width="8.88671875" style="84"/>
    <col min="8705" max="8705" width="0.33203125" style="84" customWidth="1"/>
    <col min="8706" max="8706" width="27.5546875" style="84" customWidth="1"/>
    <col min="8707" max="8707" width="15.109375" style="84" customWidth="1"/>
    <col min="8708" max="8708" width="12.44140625" style="84" customWidth="1"/>
    <col min="8709" max="8709" width="11.33203125" style="84" customWidth="1"/>
    <col min="8710" max="8710" width="12.5546875" style="84" customWidth="1"/>
    <col min="8711" max="8711" width="0.44140625" style="84" customWidth="1"/>
    <col min="8712" max="8713" width="0" style="84" hidden="1" customWidth="1"/>
    <col min="8714" max="8960" width="8.88671875" style="84"/>
    <col min="8961" max="8961" width="0.33203125" style="84" customWidth="1"/>
    <col min="8962" max="8962" width="27.5546875" style="84" customWidth="1"/>
    <col min="8963" max="8963" width="15.109375" style="84" customWidth="1"/>
    <col min="8964" max="8964" width="12.44140625" style="84" customWidth="1"/>
    <col min="8965" max="8965" width="11.33203125" style="84" customWidth="1"/>
    <col min="8966" max="8966" width="12.5546875" style="84" customWidth="1"/>
    <col min="8967" max="8967" width="0.44140625" style="84" customWidth="1"/>
    <col min="8968" max="8969" width="0" style="84" hidden="1" customWidth="1"/>
    <col min="8970" max="9216" width="8.88671875" style="84"/>
    <col min="9217" max="9217" width="0.33203125" style="84" customWidth="1"/>
    <col min="9218" max="9218" width="27.5546875" style="84" customWidth="1"/>
    <col min="9219" max="9219" width="15.109375" style="84" customWidth="1"/>
    <col min="9220" max="9220" width="12.44140625" style="84" customWidth="1"/>
    <col min="9221" max="9221" width="11.33203125" style="84" customWidth="1"/>
    <col min="9222" max="9222" width="12.5546875" style="84" customWidth="1"/>
    <col min="9223" max="9223" width="0.44140625" style="84" customWidth="1"/>
    <col min="9224" max="9225" width="0" style="84" hidden="1" customWidth="1"/>
    <col min="9226" max="9472" width="8.88671875" style="84"/>
    <col min="9473" max="9473" width="0.33203125" style="84" customWidth="1"/>
    <col min="9474" max="9474" width="27.5546875" style="84" customWidth="1"/>
    <col min="9475" max="9475" width="15.109375" style="84" customWidth="1"/>
    <col min="9476" max="9476" width="12.44140625" style="84" customWidth="1"/>
    <col min="9477" max="9477" width="11.33203125" style="84" customWidth="1"/>
    <col min="9478" max="9478" width="12.5546875" style="84" customWidth="1"/>
    <col min="9479" max="9479" width="0.44140625" style="84" customWidth="1"/>
    <col min="9480" max="9481" width="0" style="84" hidden="1" customWidth="1"/>
    <col min="9482" max="9728" width="8.88671875" style="84"/>
    <col min="9729" max="9729" width="0.33203125" style="84" customWidth="1"/>
    <col min="9730" max="9730" width="27.5546875" style="84" customWidth="1"/>
    <col min="9731" max="9731" width="15.109375" style="84" customWidth="1"/>
    <col min="9732" max="9732" width="12.44140625" style="84" customWidth="1"/>
    <col min="9733" max="9733" width="11.33203125" style="84" customWidth="1"/>
    <col min="9734" max="9734" width="12.5546875" style="84" customWidth="1"/>
    <col min="9735" max="9735" width="0.44140625" style="84" customWidth="1"/>
    <col min="9736" max="9737" width="0" style="84" hidden="1" customWidth="1"/>
    <col min="9738" max="9984" width="8.88671875" style="84"/>
    <col min="9985" max="9985" width="0.33203125" style="84" customWidth="1"/>
    <col min="9986" max="9986" width="27.5546875" style="84" customWidth="1"/>
    <col min="9987" max="9987" width="15.109375" style="84" customWidth="1"/>
    <col min="9988" max="9988" width="12.44140625" style="84" customWidth="1"/>
    <col min="9989" max="9989" width="11.33203125" style="84" customWidth="1"/>
    <col min="9990" max="9990" width="12.5546875" style="84" customWidth="1"/>
    <col min="9991" max="9991" width="0.44140625" style="84" customWidth="1"/>
    <col min="9992" max="9993" width="0" style="84" hidden="1" customWidth="1"/>
    <col min="9994" max="10240" width="8.88671875" style="84"/>
    <col min="10241" max="10241" width="0.33203125" style="84" customWidth="1"/>
    <col min="10242" max="10242" width="27.5546875" style="84" customWidth="1"/>
    <col min="10243" max="10243" width="15.109375" style="84" customWidth="1"/>
    <col min="10244" max="10244" width="12.44140625" style="84" customWidth="1"/>
    <col min="10245" max="10245" width="11.33203125" style="84" customWidth="1"/>
    <col min="10246" max="10246" width="12.5546875" style="84" customWidth="1"/>
    <col min="10247" max="10247" width="0.44140625" style="84" customWidth="1"/>
    <col min="10248" max="10249" width="0" style="84" hidden="1" customWidth="1"/>
    <col min="10250" max="10496" width="8.88671875" style="84"/>
    <col min="10497" max="10497" width="0.33203125" style="84" customWidth="1"/>
    <col min="10498" max="10498" width="27.5546875" style="84" customWidth="1"/>
    <col min="10499" max="10499" width="15.109375" style="84" customWidth="1"/>
    <col min="10500" max="10500" width="12.44140625" style="84" customWidth="1"/>
    <col min="10501" max="10501" width="11.33203125" style="84" customWidth="1"/>
    <col min="10502" max="10502" width="12.5546875" style="84" customWidth="1"/>
    <col min="10503" max="10503" width="0.44140625" style="84" customWidth="1"/>
    <col min="10504" max="10505" width="0" style="84" hidden="1" customWidth="1"/>
    <col min="10506" max="10752" width="8.88671875" style="84"/>
    <col min="10753" max="10753" width="0.33203125" style="84" customWidth="1"/>
    <col min="10754" max="10754" width="27.5546875" style="84" customWidth="1"/>
    <col min="10755" max="10755" width="15.109375" style="84" customWidth="1"/>
    <col min="10756" max="10756" width="12.44140625" style="84" customWidth="1"/>
    <col min="10757" max="10757" width="11.33203125" style="84" customWidth="1"/>
    <col min="10758" max="10758" width="12.5546875" style="84" customWidth="1"/>
    <col min="10759" max="10759" width="0.44140625" style="84" customWidth="1"/>
    <col min="10760" max="10761" width="0" style="84" hidden="1" customWidth="1"/>
    <col min="10762" max="11008" width="8.88671875" style="84"/>
    <col min="11009" max="11009" width="0.33203125" style="84" customWidth="1"/>
    <col min="11010" max="11010" width="27.5546875" style="84" customWidth="1"/>
    <col min="11011" max="11011" width="15.109375" style="84" customWidth="1"/>
    <col min="11012" max="11012" width="12.44140625" style="84" customWidth="1"/>
    <col min="11013" max="11013" width="11.33203125" style="84" customWidth="1"/>
    <col min="11014" max="11014" width="12.5546875" style="84" customWidth="1"/>
    <col min="11015" max="11015" width="0.44140625" style="84" customWidth="1"/>
    <col min="11016" max="11017" width="0" style="84" hidden="1" customWidth="1"/>
    <col min="11018" max="11264" width="8.88671875" style="84"/>
    <col min="11265" max="11265" width="0.33203125" style="84" customWidth="1"/>
    <col min="11266" max="11266" width="27.5546875" style="84" customWidth="1"/>
    <col min="11267" max="11267" width="15.109375" style="84" customWidth="1"/>
    <col min="11268" max="11268" width="12.44140625" style="84" customWidth="1"/>
    <col min="11269" max="11269" width="11.33203125" style="84" customWidth="1"/>
    <col min="11270" max="11270" width="12.5546875" style="84" customWidth="1"/>
    <col min="11271" max="11271" width="0.44140625" style="84" customWidth="1"/>
    <col min="11272" max="11273" width="0" style="84" hidden="1" customWidth="1"/>
    <col min="11274" max="11520" width="8.88671875" style="84"/>
    <col min="11521" max="11521" width="0.33203125" style="84" customWidth="1"/>
    <col min="11522" max="11522" width="27.5546875" style="84" customWidth="1"/>
    <col min="11523" max="11523" width="15.109375" style="84" customWidth="1"/>
    <col min="11524" max="11524" width="12.44140625" style="84" customWidth="1"/>
    <col min="11525" max="11525" width="11.33203125" style="84" customWidth="1"/>
    <col min="11526" max="11526" width="12.5546875" style="84" customWidth="1"/>
    <col min="11527" max="11527" width="0.44140625" style="84" customWidth="1"/>
    <col min="11528" max="11529" width="0" style="84" hidden="1" customWidth="1"/>
    <col min="11530" max="11776" width="8.88671875" style="84"/>
    <col min="11777" max="11777" width="0.33203125" style="84" customWidth="1"/>
    <col min="11778" max="11778" width="27.5546875" style="84" customWidth="1"/>
    <col min="11779" max="11779" width="15.109375" style="84" customWidth="1"/>
    <col min="11780" max="11780" width="12.44140625" style="84" customWidth="1"/>
    <col min="11781" max="11781" width="11.33203125" style="84" customWidth="1"/>
    <col min="11782" max="11782" width="12.5546875" style="84" customWidth="1"/>
    <col min="11783" max="11783" width="0.44140625" style="84" customWidth="1"/>
    <col min="11784" max="11785" width="0" style="84" hidden="1" customWidth="1"/>
    <col min="11786" max="12032" width="8.88671875" style="84"/>
    <col min="12033" max="12033" width="0.33203125" style="84" customWidth="1"/>
    <col min="12034" max="12034" width="27.5546875" style="84" customWidth="1"/>
    <col min="12035" max="12035" width="15.109375" style="84" customWidth="1"/>
    <col min="12036" max="12036" width="12.44140625" style="84" customWidth="1"/>
    <col min="12037" max="12037" width="11.33203125" style="84" customWidth="1"/>
    <col min="12038" max="12038" width="12.5546875" style="84" customWidth="1"/>
    <col min="12039" max="12039" width="0.44140625" style="84" customWidth="1"/>
    <col min="12040" max="12041" width="0" style="84" hidden="1" customWidth="1"/>
    <col min="12042" max="12288" width="8.88671875" style="84"/>
    <col min="12289" max="12289" width="0.33203125" style="84" customWidth="1"/>
    <col min="12290" max="12290" width="27.5546875" style="84" customWidth="1"/>
    <col min="12291" max="12291" width="15.109375" style="84" customWidth="1"/>
    <col min="12292" max="12292" width="12.44140625" style="84" customWidth="1"/>
    <col min="12293" max="12293" width="11.33203125" style="84" customWidth="1"/>
    <col min="12294" max="12294" width="12.5546875" style="84" customWidth="1"/>
    <col min="12295" max="12295" width="0.44140625" style="84" customWidth="1"/>
    <col min="12296" max="12297" width="0" style="84" hidden="1" customWidth="1"/>
    <col min="12298" max="12544" width="8.88671875" style="84"/>
    <col min="12545" max="12545" width="0.33203125" style="84" customWidth="1"/>
    <col min="12546" max="12546" width="27.5546875" style="84" customWidth="1"/>
    <col min="12547" max="12547" width="15.109375" style="84" customWidth="1"/>
    <col min="12548" max="12548" width="12.44140625" style="84" customWidth="1"/>
    <col min="12549" max="12549" width="11.33203125" style="84" customWidth="1"/>
    <col min="12550" max="12550" width="12.5546875" style="84" customWidth="1"/>
    <col min="12551" max="12551" width="0.44140625" style="84" customWidth="1"/>
    <col min="12552" max="12553" width="0" style="84" hidden="1" customWidth="1"/>
    <col min="12554" max="12800" width="8.88671875" style="84"/>
    <col min="12801" max="12801" width="0.33203125" style="84" customWidth="1"/>
    <col min="12802" max="12802" width="27.5546875" style="84" customWidth="1"/>
    <col min="12803" max="12803" width="15.109375" style="84" customWidth="1"/>
    <col min="12804" max="12804" width="12.44140625" style="84" customWidth="1"/>
    <col min="12805" max="12805" width="11.33203125" style="84" customWidth="1"/>
    <col min="12806" max="12806" width="12.5546875" style="84" customWidth="1"/>
    <col min="12807" max="12807" width="0.44140625" style="84" customWidth="1"/>
    <col min="12808" max="12809" width="0" style="84" hidden="1" customWidth="1"/>
    <col min="12810" max="13056" width="8.88671875" style="84"/>
    <col min="13057" max="13057" width="0.33203125" style="84" customWidth="1"/>
    <col min="13058" max="13058" width="27.5546875" style="84" customWidth="1"/>
    <col min="13059" max="13059" width="15.109375" style="84" customWidth="1"/>
    <col min="13060" max="13060" width="12.44140625" style="84" customWidth="1"/>
    <col min="13061" max="13061" width="11.33203125" style="84" customWidth="1"/>
    <col min="13062" max="13062" width="12.5546875" style="84" customWidth="1"/>
    <col min="13063" max="13063" width="0.44140625" style="84" customWidth="1"/>
    <col min="13064" max="13065" width="0" style="84" hidden="1" customWidth="1"/>
    <col min="13066" max="13312" width="8.88671875" style="84"/>
    <col min="13313" max="13313" width="0.33203125" style="84" customWidth="1"/>
    <col min="13314" max="13314" width="27.5546875" style="84" customWidth="1"/>
    <col min="13315" max="13315" width="15.109375" style="84" customWidth="1"/>
    <col min="13316" max="13316" width="12.44140625" style="84" customWidth="1"/>
    <col min="13317" max="13317" width="11.33203125" style="84" customWidth="1"/>
    <col min="13318" max="13318" width="12.5546875" style="84" customWidth="1"/>
    <col min="13319" max="13319" width="0.44140625" style="84" customWidth="1"/>
    <col min="13320" max="13321" width="0" style="84" hidden="1" customWidth="1"/>
    <col min="13322" max="13568" width="8.88671875" style="84"/>
    <col min="13569" max="13569" width="0.33203125" style="84" customWidth="1"/>
    <col min="13570" max="13570" width="27.5546875" style="84" customWidth="1"/>
    <col min="13571" max="13571" width="15.109375" style="84" customWidth="1"/>
    <col min="13572" max="13572" width="12.44140625" style="84" customWidth="1"/>
    <col min="13573" max="13573" width="11.33203125" style="84" customWidth="1"/>
    <col min="13574" max="13574" width="12.5546875" style="84" customWidth="1"/>
    <col min="13575" max="13575" width="0.44140625" style="84" customWidth="1"/>
    <col min="13576" max="13577" width="0" style="84" hidden="1" customWidth="1"/>
    <col min="13578" max="13824" width="8.88671875" style="84"/>
    <col min="13825" max="13825" width="0.33203125" style="84" customWidth="1"/>
    <col min="13826" max="13826" width="27.5546875" style="84" customWidth="1"/>
    <col min="13827" max="13827" width="15.109375" style="84" customWidth="1"/>
    <col min="13828" max="13828" width="12.44140625" style="84" customWidth="1"/>
    <col min="13829" max="13829" width="11.33203125" style="84" customWidth="1"/>
    <col min="13830" max="13830" width="12.5546875" style="84" customWidth="1"/>
    <col min="13831" max="13831" width="0.44140625" style="84" customWidth="1"/>
    <col min="13832" max="13833" width="0" style="84" hidden="1" customWidth="1"/>
    <col min="13834" max="14080" width="8.88671875" style="84"/>
    <col min="14081" max="14081" width="0.33203125" style="84" customWidth="1"/>
    <col min="14082" max="14082" width="27.5546875" style="84" customWidth="1"/>
    <col min="14083" max="14083" width="15.109375" style="84" customWidth="1"/>
    <col min="14084" max="14084" width="12.44140625" style="84" customWidth="1"/>
    <col min="14085" max="14085" width="11.33203125" style="84" customWidth="1"/>
    <col min="14086" max="14086" width="12.5546875" style="84" customWidth="1"/>
    <col min="14087" max="14087" width="0.44140625" style="84" customWidth="1"/>
    <col min="14088" max="14089" width="0" style="84" hidden="1" customWidth="1"/>
    <col min="14090" max="14336" width="8.88671875" style="84"/>
    <col min="14337" max="14337" width="0.33203125" style="84" customWidth="1"/>
    <col min="14338" max="14338" width="27.5546875" style="84" customWidth="1"/>
    <col min="14339" max="14339" width="15.109375" style="84" customWidth="1"/>
    <col min="14340" max="14340" width="12.44140625" style="84" customWidth="1"/>
    <col min="14341" max="14341" width="11.33203125" style="84" customWidth="1"/>
    <col min="14342" max="14342" width="12.5546875" style="84" customWidth="1"/>
    <col min="14343" max="14343" width="0.44140625" style="84" customWidth="1"/>
    <col min="14344" max="14345" width="0" style="84" hidden="1" customWidth="1"/>
    <col min="14346" max="14592" width="8.88671875" style="84"/>
    <col min="14593" max="14593" width="0.33203125" style="84" customWidth="1"/>
    <col min="14594" max="14594" width="27.5546875" style="84" customWidth="1"/>
    <col min="14595" max="14595" width="15.109375" style="84" customWidth="1"/>
    <col min="14596" max="14596" width="12.44140625" style="84" customWidth="1"/>
    <col min="14597" max="14597" width="11.33203125" style="84" customWidth="1"/>
    <col min="14598" max="14598" width="12.5546875" style="84" customWidth="1"/>
    <col min="14599" max="14599" width="0.44140625" style="84" customWidth="1"/>
    <col min="14600" max="14601" width="0" style="84" hidden="1" customWidth="1"/>
    <col min="14602" max="14848" width="8.88671875" style="84"/>
    <col min="14849" max="14849" width="0.33203125" style="84" customWidth="1"/>
    <col min="14850" max="14850" width="27.5546875" style="84" customWidth="1"/>
    <col min="14851" max="14851" width="15.109375" style="84" customWidth="1"/>
    <col min="14852" max="14852" width="12.44140625" style="84" customWidth="1"/>
    <col min="14853" max="14853" width="11.33203125" style="84" customWidth="1"/>
    <col min="14854" max="14854" width="12.5546875" style="84" customWidth="1"/>
    <col min="14855" max="14855" width="0.44140625" style="84" customWidth="1"/>
    <col min="14856" max="14857" width="0" style="84" hidden="1" customWidth="1"/>
    <col min="14858" max="15104" width="8.88671875" style="84"/>
    <col min="15105" max="15105" width="0.33203125" style="84" customWidth="1"/>
    <col min="15106" max="15106" width="27.5546875" style="84" customWidth="1"/>
    <col min="15107" max="15107" width="15.109375" style="84" customWidth="1"/>
    <col min="15108" max="15108" width="12.44140625" style="84" customWidth="1"/>
    <col min="15109" max="15109" width="11.33203125" style="84" customWidth="1"/>
    <col min="15110" max="15110" width="12.5546875" style="84" customWidth="1"/>
    <col min="15111" max="15111" width="0.44140625" style="84" customWidth="1"/>
    <col min="15112" max="15113" width="0" style="84" hidden="1" customWidth="1"/>
    <col min="15114" max="15360" width="8.88671875" style="84"/>
    <col min="15361" max="15361" width="0.33203125" style="84" customWidth="1"/>
    <col min="15362" max="15362" width="27.5546875" style="84" customWidth="1"/>
    <col min="15363" max="15363" width="15.109375" style="84" customWidth="1"/>
    <col min="15364" max="15364" width="12.44140625" style="84" customWidth="1"/>
    <col min="15365" max="15365" width="11.33203125" style="84" customWidth="1"/>
    <col min="15366" max="15366" width="12.5546875" style="84" customWidth="1"/>
    <col min="15367" max="15367" width="0.44140625" style="84" customWidth="1"/>
    <col min="15368" max="15369" width="0" style="84" hidden="1" customWidth="1"/>
    <col min="15370" max="15616" width="8.88671875" style="84"/>
    <col min="15617" max="15617" width="0.33203125" style="84" customWidth="1"/>
    <col min="15618" max="15618" width="27.5546875" style="84" customWidth="1"/>
    <col min="15619" max="15619" width="15.109375" style="84" customWidth="1"/>
    <col min="15620" max="15620" width="12.44140625" style="84" customWidth="1"/>
    <col min="15621" max="15621" width="11.33203125" style="84" customWidth="1"/>
    <col min="15622" max="15622" width="12.5546875" style="84" customWidth="1"/>
    <col min="15623" max="15623" width="0.44140625" style="84" customWidth="1"/>
    <col min="15624" max="15625" width="0" style="84" hidden="1" customWidth="1"/>
    <col min="15626" max="15872" width="8.88671875" style="84"/>
    <col min="15873" max="15873" width="0.33203125" style="84" customWidth="1"/>
    <col min="15874" max="15874" width="27.5546875" style="84" customWidth="1"/>
    <col min="15875" max="15875" width="15.109375" style="84" customWidth="1"/>
    <col min="15876" max="15876" width="12.44140625" style="84" customWidth="1"/>
    <col min="15877" max="15877" width="11.33203125" style="84" customWidth="1"/>
    <col min="15878" max="15878" width="12.5546875" style="84" customWidth="1"/>
    <col min="15879" max="15879" width="0.44140625" style="84" customWidth="1"/>
    <col min="15880" max="15881" width="0" style="84" hidden="1" customWidth="1"/>
    <col min="15882" max="16128" width="8.88671875" style="84"/>
    <col min="16129" max="16129" width="0.33203125" style="84" customWidth="1"/>
    <col min="16130" max="16130" width="27.5546875" style="84" customWidth="1"/>
    <col min="16131" max="16131" width="15.109375" style="84" customWidth="1"/>
    <col min="16132" max="16132" width="12.44140625" style="84" customWidth="1"/>
    <col min="16133" max="16133" width="11.33203125" style="84" customWidth="1"/>
    <col min="16134" max="16134" width="12.5546875" style="84" customWidth="1"/>
    <col min="16135" max="16135" width="0.44140625" style="84" customWidth="1"/>
    <col min="16136" max="16137" width="0" style="84" hidden="1" customWidth="1"/>
    <col min="16138" max="16384" width="8.88671875" style="84"/>
  </cols>
  <sheetData>
    <row r="1" spans="1:9" ht="20.399999999999999" x14ac:dyDescent="0.35">
      <c r="A1" s="914" t="s">
        <v>76</v>
      </c>
      <c r="B1" s="914"/>
      <c r="C1" s="914"/>
      <c r="D1" s="914"/>
      <c r="E1" s="914"/>
      <c r="F1" s="914"/>
      <c r="G1" s="914"/>
      <c r="H1" s="914"/>
      <c r="I1" s="914"/>
    </row>
    <row r="2" spans="1:9" ht="15.6" x14ac:dyDescent="0.3">
      <c r="A2" s="924" t="s">
        <v>147</v>
      </c>
      <c r="B2" s="924"/>
      <c r="C2" s="924"/>
      <c r="D2" s="924"/>
      <c r="E2" s="924"/>
      <c r="F2" s="924"/>
      <c r="G2" s="924"/>
      <c r="H2" s="924"/>
      <c r="I2" s="924"/>
    </row>
    <row r="3" spans="1:9" ht="13.8" thickBot="1" x14ac:dyDescent="0.3">
      <c r="A3" s="44"/>
      <c r="B3" s="44"/>
      <c r="C3" s="44"/>
      <c r="D3" s="44"/>
      <c r="E3" s="44"/>
      <c r="F3" s="44"/>
      <c r="G3" s="44"/>
      <c r="H3" s="44"/>
    </row>
    <row r="4" spans="1:9" ht="16.8" thickBot="1" x14ac:dyDescent="0.4">
      <c r="A4" s="171"/>
      <c r="B4" s="172" t="s">
        <v>53</v>
      </c>
      <c r="C4" s="53" t="s">
        <v>80</v>
      </c>
      <c r="D4" s="54" t="s">
        <v>81</v>
      </c>
      <c r="E4" s="54" t="s">
        <v>248</v>
      </c>
      <c r="F4" s="55" t="s">
        <v>5</v>
      </c>
      <c r="G4" s="56"/>
      <c r="H4" s="57"/>
      <c r="I4" s="173"/>
    </row>
    <row r="5" spans="1:9" ht="16.8" thickBot="1" x14ac:dyDescent="0.4">
      <c r="A5" s="174"/>
      <c r="B5" s="232"/>
      <c r="C5" s="62" t="s">
        <v>134</v>
      </c>
      <c r="D5" s="63" t="s">
        <v>134</v>
      </c>
      <c r="E5" s="63"/>
      <c r="F5" s="64" t="s">
        <v>84</v>
      </c>
      <c r="G5" s="56"/>
      <c r="H5" s="57"/>
      <c r="I5" s="173"/>
    </row>
    <row r="6" spans="1:9" ht="16.2" x14ac:dyDescent="0.35">
      <c r="A6" s="174"/>
      <c r="B6" s="606" t="s">
        <v>239</v>
      </c>
      <c r="C6" s="607">
        <f>SUM(C7:C10)</f>
        <v>602500</v>
      </c>
      <c r="D6" s="608">
        <f>SUM(D7:D10)</f>
        <v>602500</v>
      </c>
      <c r="E6" s="608">
        <f>SUM(E7:E10)</f>
        <v>138640</v>
      </c>
      <c r="F6" s="609">
        <f>E6/D6*100</f>
        <v>23.010788381742739</v>
      </c>
      <c r="G6" s="56"/>
      <c r="H6" s="57"/>
      <c r="I6" s="173"/>
    </row>
    <row r="7" spans="1:9" ht="15.6" x14ac:dyDescent="0.3">
      <c r="A7" s="175"/>
      <c r="B7" s="600" t="s">
        <v>231</v>
      </c>
      <c r="C7" s="598">
        <v>85000</v>
      </c>
      <c r="D7" s="602">
        <f t="shared" ref="D7:D17" si="0">C7</f>
        <v>85000</v>
      </c>
      <c r="E7" s="182">
        <v>14640</v>
      </c>
      <c r="F7" s="603">
        <f t="shared" ref="F7:F17" si="1">E7/D7*100</f>
        <v>17.223529411764709</v>
      </c>
      <c r="G7" s="178"/>
      <c r="H7" s="179"/>
      <c r="I7" s="157"/>
    </row>
    <row r="8" spans="1:9" ht="15.6" x14ac:dyDescent="0.3">
      <c r="A8" s="175"/>
      <c r="B8" s="210" t="s">
        <v>237</v>
      </c>
      <c r="C8" s="598">
        <v>15000</v>
      </c>
      <c r="D8" s="602">
        <f t="shared" si="0"/>
        <v>15000</v>
      </c>
      <c r="E8" s="182">
        <v>2000</v>
      </c>
      <c r="F8" s="603">
        <f t="shared" si="1"/>
        <v>13.333333333333334</v>
      </c>
      <c r="G8" s="178"/>
      <c r="H8" s="179"/>
      <c r="I8" s="157"/>
    </row>
    <row r="9" spans="1:9" ht="15.6" x14ac:dyDescent="0.3">
      <c r="A9" s="175"/>
      <c r="B9" s="210" t="s">
        <v>141</v>
      </c>
      <c r="C9" s="598">
        <v>82500</v>
      </c>
      <c r="D9" s="602">
        <f t="shared" si="0"/>
        <v>82500</v>
      </c>
      <c r="E9" s="182">
        <v>17000</v>
      </c>
      <c r="F9" s="603">
        <f t="shared" si="1"/>
        <v>20.606060606060606</v>
      </c>
      <c r="G9" s="178"/>
      <c r="H9" s="179"/>
      <c r="I9" s="157"/>
    </row>
    <row r="10" spans="1:9" ht="15.6" x14ac:dyDescent="0.3">
      <c r="A10" s="175"/>
      <c r="B10" s="210" t="s">
        <v>132</v>
      </c>
      <c r="C10" s="598">
        <v>420000</v>
      </c>
      <c r="D10" s="602">
        <f t="shared" si="0"/>
        <v>420000</v>
      </c>
      <c r="E10" s="182">
        <v>105000</v>
      </c>
      <c r="F10" s="603">
        <f t="shared" si="1"/>
        <v>25</v>
      </c>
      <c r="G10" s="178"/>
      <c r="H10" s="179"/>
      <c r="I10" s="157"/>
    </row>
    <row r="11" spans="1:9" ht="15.6" x14ac:dyDescent="0.3">
      <c r="A11" s="175"/>
      <c r="B11" s="162" t="s">
        <v>85</v>
      </c>
      <c r="C11" s="599">
        <v>450000</v>
      </c>
      <c r="D11" s="596">
        <f t="shared" si="0"/>
        <v>450000</v>
      </c>
      <c r="E11" s="182">
        <v>111467</v>
      </c>
      <c r="F11" s="603">
        <f t="shared" si="1"/>
        <v>24.770444444444443</v>
      </c>
      <c r="G11" s="178"/>
      <c r="H11" s="179"/>
      <c r="I11" s="157"/>
    </row>
    <row r="12" spans="1:9" ht="16.2" thickBot="1" x14ac:dyDescent="0.35">
      <c r="A12" s="183"/>
      <c r="B12" s="161" t="s">
        <v>10</v>
      </c>
      <c r="C12" s="599">
        <v>40000</v>
      </c>
      <c r="D12" s="596">
        <f t="shared" si="0"/>
        <v>40000</v>
      </c>
      <c r="E12" s="182">
        <v>5360</v>
      </c>
      <c r="F12" s="603">
        <f t="shared" si="1"/>
        <v>13.4</v>
      </c>
      <c r="G12" s="184"/>
      <c r="H12" s="179"/>
      <c r="I12" s="157"/>
    </row>
    <row r="13" spans="1:9" ht="15.6" x14ac:dyDescent="0.3">
      <c r="A13" s="175"/>
      <c r="B13" s="161" t="s">
        <v>143</v>
      </c>
      <c r="C13" s="599">
        <v>500000</v>
      </c>
      <c r="D13" s="596">
        <f t="shared" si="0"/>
        <v>500000</v>
      </c>
      <c r="E13" s="182">
        <v>138150</v>
      </c>
      <c r="F13" s="603">
        <f t="shared" si="1"/>
        <v>27.63</v>
      </c>
      <c r="G13" s="184"/>
      <c r="H13" s="179"/>
      <c r="I13" s="157"/>
    </row>
    <row r="14" spans="1:9" ht="15.6" x14ac:dyDescent="0.3">
      <c r="A14" s="175"/>
      <c r="B14" s="160" t="s">
        <v>144</v>
      </c>
      <c r="C14" s="599">
        <v>200000</v>
      </c>
      <c r="D14" s="596">
        <f t="shared" si="0"/>
        <v>200000</v>
      </c>
      <c r="E14" s="182"/>
      <c r="F14" s="603">
        <f t="shared" si="1"/>
        <v>0</v>
      </c>
      <c r="G14" s="184"/>
      <c r="H14" s="179"/>
      <c r="I14" s="157"/>
    </row>
    <row r="15" spans="1:9" ht="15.6" x14ac:dyDescent="0.3">
      <c r="A15" s="175"/>
      <c r="B15" s="185" t="s">
        <v>148</v>
      </c>
      <c r="C15" s="599">
        <v>7274</v>
      </c>
      <c r="D15" s="596">
        <f t="shared" si="0"/>
        <v>7274</v>
      </c>
      <c r="E15" s="182"/>
      <c r="F15" s="603">
        <f t="shared" si="1"/>
        <v>0</v>
      </c>
      <c r="G15" s="184"/>
      <c r="H15" s="179"/>
      <c r="I15" s="157"/>
    </row>
    <row r="16" spans="1:9" ht="16.2" thickBot="1" x14ac:dyDescent="0.35">
      <c r="A16" s="175"/>
      <c r="B16" s="511" t="s">
        <v>16</v>
      </c>
      <c r="C16" s="610">
        <v>45903</v>
      </c>
      <c r="D16" s="611">
        <f t="shared" si="0"/>
        <v>45903</v>
      </c>
      <c r="E16" s="177">
        <v>11476</v>
      </c>
      <c r="F16" s="612">
        <f t="shared" si="1"/>
        <v>25.000544626712852</v>
      </c>
      <c r="G16" s="184"/>
      <c r="H16" s="179"/>
      <c r="I16" s="157"/>
    </row>
    <row r="17" spans="1:11" ht="16.2" thickBot="1" x14ac:dyDescent="0.35">
      <c r="A17" s="175"/>
      <c r="B17" s="225" t="s">
        <v>59</v>
      </c>
      <c r="C17" s="493">
        <f>SUM(C7:C16)</f>
        <v>1845677</v>
      </c>
      <c r="D17" s="613">
        <f t="shared" si="0"/>
        <v>1845677</v>
      </c>
      <c r="E17" s="526">
        <f>SUM(E7:E16)</f>
        <v>405093</v>
      </c>
      <c r="F17" s="614">
        <f t="shared" si="1"/>
        <v>21.948206538847263</v>
      </c>
      <c r="G17" s="67"/>
      <c r="H17" s="186"/>
      <c r="I17" s="157"/>
    </row>
    <row r="18" spans="1:11" ht="16.8" thickBot="1" x14ac:dyDescent="0.4">
      <c r="A18" s="175"/>
      <c r="B18" s="156"/>
      <c r="C18" s="67"/>
      <c r="D18" s="187"/>
      <c r="E18" s="187"/>
      <c r="F18" s="187"/>
      <c r="G18" s="157"/>
      <c r="H18" s="179"/>
      <c r="I18" s="157"/>
      <c r="K18" s="144"/>
    </row>
    <row r="19" spans="1:11" ht="16.2" thickBot="1" x14ac:dyDescent="0.35">
      <c r="A19" s="183"/>
      <c r="B19" s="172" t="s">
        <v>89</v>
      </c>
      <c r="C19" s="67"/>
      <c r="D19" s="187"/>
      <c r="E19" s="187"/>
      <c r="F19" s="187"/>
      <c r="G19" s="50"/>
      <c r="H19" s="179"/>
      <c r="I19" s="157"/>
    </row>
    <row r="20" spans="1:11" ht="16.2" thickBot="1" x14ac:dyDescent="0.35">
      <c r="A20" s="183"/>
      <c r="B20" s="815" t="s">
        <v>91</v>
      </c>
      <c r="C20" s="813">
        <v>302500</v>
      </c>
      <c r="D20" s="176">
        <f>C20</f>
        <v>302500</v>
      </c>
      <c r="E20" s="604">
        <v>10384</v>
      </c>
      <c r="F20" s="481">
        <f>E20/D20*100</f>
        <v>3.4327272727272726</v>
      </c>
      <c r="G20" s="184"/>
      <c r="H20" s="179"/>
      <c r="I20" s="157"/>
    </row>
    <row r="21" spans="1:11" ht="16.2" thickBot="1" x14ac:dyDescent="0.35">
      <c r="A21" s="183"/>
      <c r="B21" s="257" t="s">
        <v>90</v>
      </c>
      <c r="C21" s="599">
        <v>100</v>
      </c>
      <c r="D21" s="182">
        <f t="shared" ref="D21:D27" si="2">C21</f>
        <v>100</v>
      </c>
      <c r="E21" s="181">
        <v>32</v>
      </c>
      <c r="F21" s="301">
        <f t="shared" ref="F21:F27" si="3">E21/D21*100</f>
        <v>32</v>
      </c>
      <c r="G21" s="184"/>
      <c r="H21" s="179"/>
      <c r="I21" s="157"/>
    </row>
    <row r="22" spans="1:11" ht="16.2" thickBot="1" x14ac:dyDescent="0.35">
      <c r="A22" s="183"/>
      <c r="B22" s="576" t="s">
        <v>24</v>
      </c>
      <c r="C22" s="599">
        <v>835803</v>
      </c>
      <c r="D22" s="182">
        <f t="shared" si="2"/>
        <v>835803</v>
      </c>
      <c r="E22" s="605">
        <v>208950</v>
      </c>
      <c r="F22" s="301">
        <f t="shared" si="3"/>
        <v>24.999910265935874</v>
      </c>
      <c r="G22" s="184"/>
      <c r="H22" s="189"/>
      <c r="I22" s="157"/>
    </row>
    <row r="23" spans="1:11" ht="16.2" thickBot="1" x14ac:dyDescent="0.35">
      <c r="A23" s="183"/>
      <c r="B23" s="576" t="s">
        <v>143</v>
      </c>
      <c r="C23" s="599">
        <v>500000</v>
      </c>
      <c r="D23" s="182">
        <f t="shared" si="2"/>
        <v>500000</v>
      </c>
      <c r="E23" s="605">
        <v>138150</v>
      </c>
      <c r="F23" s="301">
        <f t="shared" si="3"/>
        <v>27.63</v>
      </c>
      <c r="G23" s="178"/>
      <c r="H23" s="189"/>
      <c r="I23" s="157"/>
    </row>
    <row r="24" spans="1:11" ht="16.2" thickBot="1" x14ac:dyDescent="0.35">
      <c r="A24" s="183"/>
      <c r="B24" s="185" t="s">
        <v>148</v>
      </c>
      <c r="C24" s="599">
        <v>7274</v>
      </c>
      <c r="D24" s="182">
        <f t="shared" si="2"/>
        <v>7274</v>
      </c>
      <c r="E24" s="605">
        <v>0</v>
      </c>
      <c r="F24" s="301">
        <f t="shared" si="3"/>
        <v>0</v>
      </c>
      <c r="G24" s="178"/>
      <c r="H24" s="189"/>
      <c r="I24" s="157"/>
    </row>
    <row r="25" spans="1:11" ht="16.2" thickBot="1" x14ac:dyDescent="0.35">
      <c r="A25" s="183"/>
      <c r="B25" s="578" t="s">
        <v>144</v>
      </c>
      <c r="C25" s="599">
        <v>200000</v>
      </c>
      <c r="D25" s="182">
        <f t="shared" si="2"/>
        <v>200000</v>
      </c>
      <c r="E25" s="605">
        <v>0</v>
      </c>
      <c r="F25" s="301">
        <f t="shared" si="3"/>
        <v>0</v>
      </c>
      <c r="G25" s="178"/>
      <c r="H25" s="189"/>
      <c r="I25" s="157"/>
    </row>
    <row r="26" spans="1:11" ht="16.2" thickBot="1" x14ac:dyDescent="0.35">
      <c r="A26" s="175"/>
      <c r="B26" s="501" t="s">
        <v>149</v>
      </c>
      <c r="C26" s="814"/>
      <c r="D26" s="615"/>
      <c r="E26" s="616">
        <v>49000</v>
      </c>
      <c r="F26" s="618"/>
      <c r="G26" s="178"/>
      <c r="H26" s="189"/>
      <c r="I26" s="157"/>
    </row>
    <row r="27" spans="1:11" ht="14.4" thickBot="1" x14ac:dyDescent="0.35">
      <c r="A27" s="46"/>
      <c r="B27" s="225" t="s">
        <v>60</v>
      </c>
      <c r="C27" s="493">
        <f>SUM(C20:C25)</f>
        <v>1845677</v>
      </c>
      <c r="D27" s="617">
        <f t="shared" si="2"/>
        <v>1845677</v>
      </c>
      <c r="E27" s="526">
        <f>SUM(E20:E26)</f>
        <v>406516</v>
      </c>
      <c r="F27" s="412">
        <f t="shared" si="3"/>
        <v>22.025305619563987</v>
      </c>
      <c r="G27" s="79"/>
      <c r="H27" s="186"/>
      <c r="I27" s="157"/>
    </row>
    <row r="29" spans="1:11" x14ac:dyDescent="0.25">
      <c r="B29" s="195" t="s">
        <v>150</v>
      </c>
      <c r="C29" s="195">
        <v>1423</v>
      </c>
      <c r="D29" s="2"/>
    </row>
    <row r="30" spans="1:11" ht="13.5" customHeight="1" x14ac:dyDescent="0.25">
      <c r="B30" s="2"/>
      <c r="C30" s="2"/>
      <c r="D30" s="2"/>
      <c r="E30" s="41"/>
      <c r="F30" s="41"/>
    </row>
    <row r="31" spans="1:11" x14ac:dyDescent="0.25">
      <c r="B31" s="196"/>
      <c r="C31" s="196"/>
    </row>
    <row r="32" spans="1:11" x14ac:dyDescent="0.25">
      <c r="B32" s="196"/>
      <c r="C32" s="196"/>
    </row>
    <row r="33" spans="2:3" x14ac:dyDescent="0.25">
      <c r="B33" s="196"/>
      <c r="C33" s="196"/>
    </row>
  </sheetData>
  <mergeCells count="2">
    <mergeCell ref="A1:I1"/>
    <mergeCell ref="A2:I2"/>
  </mergeCells>
  <pageMargins left="0.74791666666666667" right="0.74791666666666667" top="0.82" bottom="0.6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O20" sqref="O20"/>
    </sheetView>
  </sheetViews>
  <sheetFormatPr defaultRowHeight="13.2" x14ac:dyDescent="0.25"/>
  <cols>
    <col min="1" max="1" width="0.33203125" style="84" customWidth="1"/>
    <col min="2" max="2" width="27.5546875" style="84" customWidth="1"/>
    <col min="3" max="3" width="15.109375" style="84" customWidth="1"/>
    <col min="4" max="4" width="12.44140625" style="84" customWidth="1"/>
    <col min="5" max="5" width="11.33203125" style="84" customWidth="1"/>
    <col min="6" max="6" width="12.44140625" style="84" customWidth="1"/>
    <col min="7" max="7" width="0.109375" style="84" hidden="1" customWidth="1"/>
    <col min="8" max="9" width="9.109375" style="84" hidden="1" customWidth="1"/>
    <col min="10" max="11" width="9.109375" style="84" customWidth="1"/>
    <col min="12" max="256" width="8.88671875" style="84"/>
    <col min="257" max="257" width="0.33203125" style="84" customWidth="1"/>
    <col min="258" max="258" width="27.5546875" style="84" customWidth="1"/>
    <col min="259" max="259" width="15.109375" style="84" customWidth="1"/>
    <col min="260" max="260" width="12.44140625" style="84" customWidth="1"/>
    <col min="261" max="261" width="11.33203125" style="84" customWidth="1"/>
    <col min="262" max="262" width="12.5546875" style="84" customWidth="1"/>
    <col min="263" max="263" width="0.44140625" style="84" customWidth="1"/>
    <col min="264" max="265" width="0" style="84" hidden="1" customWidth="1"/>
    <col min="266" max="267" width="9.109375" style="84" customWidth="1"/>
    <col min="268" max="512" width="8.88671875" style="84"/>
    <col min="513" max="513" width="0.33203125" style="84" customWidth="1"/>
    <col min="514" max="514" width="27.5546875" style="84" customWidth="1"/>
    <col min="515" max="515" width="15.109375" style="84" customWidth="1"/>
    <col min="516" max="516" width="12.44140625" style="84" customWidth="1"/>
    <col min="517" max="517" width="11.33203125" style="84" customWidth="1"/>
    <col min="518" max="518" width="12.5546875" style="84" customWidth="1"/>
    <col min="519" max="519" width="0.44140625" style="84" customWidth="1"/>
    <col min="520" max="521" width="0" style="84" hidden="1" customWidth="1"/>
    <col min="522" max="523" width="9.109375" style="84" customWidth="1"/>
    <col min="524" max="768" width="8.88671875" style="84"/>
    <col min="769" max="769" width="0.33203125" style="84" customWidth="1"/>
    <col min="770" max="770" width="27.5546875" style="84" customWidth="1"/>
    <col min="771" max="771" width="15.109375" style="84" customWidth="1"/>
    <col min="772" max="772" width="12.44140625" style="84" customWidth="1"/>
    <col min="773" max="773" width="11.33203125" style="84" customWidth="1"/>
    <col min="774" max="774" width="12.5546875" style="84" customWidth="1"/>
    <col min="775" max="775" width="0.44140625" style="84" customWidth="1"/>
    <col min="776" max="777" width="0" style="84" hidden="1" customWidth="1"/>
    <col min="778" max="779" width="9.109375" style="84" customWidth="1"/>
    <col min="780" max="1024" width="8.88671875" style="84"/>
    <col min="1025" max="1025" width="0.33203125" style="84" customWidth="1"/>
    <col min="1026" max="1026" width="27.5546875" style="84" customWidth="1"/>
    <col min="1027" max="1027" width="15.109375" style="84" customWidth="1"/>
    <col min="1028" max="1028" width="12.44140625" style="84" customWidth="1"/>
    <col min="1029" max="1029" width="11.33203125" style="84" customWidth="1"/>
    <col min="1030" max="1030" width="12.5546875" style="84" customWidth="1"/>
    <col min="1031" max="1031" width="0.44140625" style="84" customWidth="1"/>
    <col min="1032" max="1033" width="0" style="84" hidden="1" customWidth="1"/>
    <col min="1034" max="1035" width="9.109375" style="84" customWidth="1"/>
    <col min="1036" max="1280" width="8.88671875" style="84"/>
    <col min="1281" max="1281" width="0.33203125" style="84" customWidth="1"/>
    <col min="1282" max="1282" width="27.5546875" style="84" customWidth="1"/>
    <col min="1283" max="1283" width="15.109375" style="84" customWidth="1"/>
    <col min="1284" max="1284" width="12.44140625" style="84" customWidth="1"/>
    <col min="1285" max="1285" width="11.33203125" style="84" customWidth="1"/>
    <col min="1286" max="1286" width="12.5546875" style="84" customWidth="1"/>
    <col min="1287" max="1287" width="0.44140625" style="84" customWidth="1"/>
    <col min="1288" max="1289" width="0" style="84" hidden="1" customWidth="1"/>
    <col min="1290" max="1291" width="9.109375" style="84" customWidth="1"/>
    <col min="1292" max="1536" width="8.88671875" style="84"/>
    <col min="1537" max="1537" width="0.33203125" style="84" customWidth="1"/>
    <col min="1538" max="1538" width="27.5546875" style="84" customWidth="1"/>
    <col min="1539" max="1539" width="15.109375" style="84" customWidth="1"/>
    <col min="1540" max="1540" width="12.44140625" style="84" customWidth="1"/>
    <col min="1541" max="1541" width="11.33203125" style="84" customWidth="1"/>
    <col min="1542" max="1542" width="12.5546875" style="84" customWidth="1"/>
    <col min="1543" max="1543" width="0.44140625" style="84" customWidth="1"/>
    <col min="1544" max="1545" width="0" style="84" hidden="1" customWidth="1"/>
    <col min="1546" max="1547" width="9.109375" style="84" customWidth="1"/>
    <col min="1548" max="1792" width="8.88671875" style="84"/>
    <col min="1793" max="1793" width="0.33203125" style="84" customWidth="1"/>
    <col min="1794" max="1794" width="27.5546875" style="84" customWidth="1"/>
    <col min="1795" max="1795" width="15.109375" style="84" customWidth="1"/>
    <col min="1796" max="1796" width="12.44140625" style="84" customWidth="1"/>
    <col min="1797" max="1797" width="11.33203125" style="84" customWidth="1"/>
    <col min="1798" max="1798" width="12.5546875" style="84" customWidth="1"/>
    <col min="1799" max="1799" width="0.44140625" style="84" customWidth="1"/>
    <col min="1800" max="1801" width="0" style="84" hidden="1" customWidth="1"/>
    <col min="1802" max="1803" width="9.109375" style="84" customWidth="1"/>
    <col min="1804" max="2048" width="8.88671875" style="84"/>
    <col min="2049" max="2049" width="0.33203125" style="84" customWidth="1"/>
    <col min="2050" max="2050" width="27.5546875" style="84" customWidth="1"/>
    <col min="2051" max="2051" width="15.109375" style="84" customWidth="1"/>
    <col min="2052" max="2052" width="12.44140625" style="84" customWidth="1"/>
    <col min="2053" max="2053" width="11.33203125" style="84" customWidth="1"/>
    <col min="2054" max="2054" width="12.5546875" style="84" customWidth="1"/>
    <col min="2055" max="2055" width="0.44140625" style="84" customWidth="1"/>
    <col min="2056" max="2057" width="0" style="84" hidden="1" customWidth="1"/>
    <col min="2058" max="2059" width="9.109375" style="84" customWidth="1"/>
    <col min="2060" max="2304" width="8.88671875" style="84"/>
    <col min="2305" max="2305" width="0.33203125" style="84" customWidth="1"/>
    <col min="2306" max="2306" width="27.5546875" style="84" customWidth="1"/>
    <col min="2307" max="2307" width="15.109375" style="84" customWidth="1"/>
    <col min="2308" max="2308" width="12.44140625" style="84" customWidth="1"/>
    <col min="2309" max="2309" width="11.33203125" style="84" customWidth="1"/>
    <col min="2310" max="2310" width="12.5546875" style="84" customWidth="1"/>
    <col min="2311" max="2311" width="0.44140625" style="84" customWidth="1"/>
    <col min="2312" max="2313" width="0" style="84" hidden="1" customWidth="1"/>
    <col min="2314" max="2315" width="9.109375" style="84" customWidth="1"/>
    <col min="2316" max="2560" width="8.88671875" style="84"/>
    <col min="2561" max="2561" width="0.33203125" style="84" customWidth="1"/>
    <col min="2562" max="2562" width="27.5546875" style="84" customWidth="1"/>
    <col min="2563" max="2563" width="15.109375" style="84" customWidth="1"/>
    <col min="2564" max="2564" width="12.44140625" style="84" customWidth="1"/>
    <col min="2565" max="2565" width="11.33203125" style="84" customWidth="1"/>
    <col min="2566" max="2566" width="12.5546875" style="84" customWidth="1"/>
    <col min="2567" max="2567" width="0.44140625" style="84" customWidth="1"/>
    <col min="2568" max="2569" width="0" style="84" hidden="1" customWidth="1"/>
    <col min="2570" max="2571" width="9.109375" style="84" customWidth="1"/>
    <col min="2572" max="2816" width="8.88671875" style="84"/>
    <col min="2817" max="2817" width="0.33203125" style="84" customWidth="1"/>
    <col min="2818" max="2818" width="27.5546875" style="84" customWidth="1"/>
    <col min="2819" max="2819" width="15.109375" style="84" customWidth="1"/>
    <col min="2820" max="2820" width="12.44140625" style="84" customWidth="1"/>
    <col min="2821" max="2821" width="11.33203125" style="84" customWidth="1"/>
    <col min="2822" max="2822" width="12.5546875" style="84" customWidth="1"/>
    <col min="2823" max="2823" width="0.44140625" style="84" customWidth="1"/>
    <col min="2824" max="2825" width="0" style="84" hidden="1" customWidth="1"/>
    <col min="2826" max="2827" width="9.109375" style="84" customWidth="1"/>
    <col min="2828" max="3072" width="8.88671875" style="84"/>
    <col min="3073" max="3073" width="0.33203125" style="84" customWidth="1"/>
    <col min="3074" max="3074" width="27.5546875" style="84" customWidth="1"/>
    <col min="3075" max="3075" width="15.109375" style="84" customWidth="1"/>
    <col min="3076" max="3076" width="12.44140625" style="84" customWidth="1"/>
    <col min="3077" max="3077" width="11.33203125" style="84" customWidth="1"/>
    <col min="3078" max="3078" width="12.5546875" style="84" customWidth="1"/>
    <col min="3079" max="3079" width="0.44140625" style="84" customWidth="1"/>
    <col min="3080" max="3081" width="0" style="84" hidden="1" customWidth="1"/>
    <col min="3082" max="3083" width="9.109375" style="84" customWidth="1"/>
    <col min="3084" max="3328" width="8.88671875" style="84"/>
    <col min="3329" max="3329" width="0.33203125" style="84" customWidth="1"/>
    <col min="3330" max="3330" width="27.5546875" style="84" customWidth="1"/>
    <col min="3331" max="3331" width="15.109375" style="84" customWidth="1"/>
    <col min="3332" max="3332" width="12.44140625" style="84" customWidth="1"/>
    <col min="3333" max="3333" width="11.33203125" style="84" customWidth="1"/>
    <col min="3334" max="3334" width="12.5546875" style="84" customWidth="1"/>
    <col min="3335" max="3335" width="0.44140625" style="84" customWidth="1"/>
    <col min="3336" max="3337" width="0" style="84" hidden="1" customWidth="1"/>
    <col min="3338" max="3339" width="9.109375" style="84" customWidth="1"/>
    <col min="3340" max="3584" width="8.88671875" style="84"/>
    <col min="3585" max="3585" width="0.33203125" style="84" customWidth="1"/>
    <col min="3586" max="3586" width="27.5546875" style="84" customWidth="1"/>
    <col min="3587" max="3587" width="15.109375" style="84" customWidth="1"/>
    <col min="3588" max="3588" width="12.44140625" style="84" customWidth="1"/>
    <col min="3589" max="3589" width="11.33203125" style="84" customWidth="1"/>
    <col min="3590" max="3590" width="12.5546875" style="84" customWidth="1"/>
    <col min="3591" max="3591" width="0.44140625" style="84" customWidth="1"/>
    <col min="3592" max="3593" width="0" style="84" hidden="1" customWidth="1"/>
    <col min="3594" max="3595" width="9.109375" style="84" customWidth="1"/>
    <col min="3596" max="3840" width="8.88671875" style="84"/>
    <col min="3841" max="3841" width="0.33203125" style="84" customWidth="1"/>
    <col min="3842" max="3842" width="27.5546875" style="84" customWidth="1"/>
    <col min="3843" max="3843" width="15.109375" style="84" customWidth="1"/>
    <col min="3844" max="3844" width="12.44140625" style="84" customWidth="1"/>
    <col min="3845" max="3845" width="11.33203125" style="84" customWidth="1"/>
    <col min="3846" max="3846" width="12.5546875" style="84" customWidth="1"/>
    <col min="3847" max="3847" width="0.44140625" style="84" customWidth="1"/>
    <col min="3848" max="3849" width="0" style="84" hidden="1" customWidth="1"/>
    <col min="3850" max="3851" width="9.109375" style="84" customWidth="1"/>
    <col min="3852" max="4096" width="8.88671875" style="84"/>
    <col min="4097" max="4097" width="0.33203125" style="84" customWidth="1"/>
    <col min="4098" max="4098" width="27.5546875" style="84" customWidth="1"/>
    <col min="4099" max="4099" width="15.109375" style="84" customWidth="1"/>
    <col min="4100" max="4100" width="12.44140625" style="84" customWidth="1"/>
    <col min="4101" max="4101" width="11.33203125" style="84" customWidth="1"/>
    <col min="4102" max="4102" width="12.5546875" style="84" customWidth="1"/>
    <col min="4103" max="4103" width="0.44140625" style="84" customWidth="1"/>
    <col min="4104" max="4105" width="0" style="84" hidden="1" customWidth="1"/>
    <col min="4106" max="4107" width="9.109375" style="84" customWidth="1"/>
    <col min="4108" max="4352" width="8.88671875" style="84"/>
    <col min="4353" max="4353" width="0.33203125" style="84" customWidth="1"/>
    <col min="4354" max="4354" width="27.5546875" style="84" customWidth="1"/>
    <col min="4355" max="4355" width="15.109375" style="84" customWidth="1"/>
    <col min="4356" max="4356" width="12.44140625" style="84" customWidth="1"/>
    <col min="4357" max="4357" width="11.33203125" style="84" customWidth="1"/>
    <col min="4358" max="4358" width="12.5546875" style="84" customWidth="1"/>
    <col min="4359" max="4359" width="0.44140625" style="84" customWidth="1"/>
    <col min="4360" max="4361" width="0" style="84" hidden="1" customWidth="1"/>
    <col min="4362" max="4363" width="9.109375" style="84" customWidth="1"/>
    <col min="4364" max="4608" width="8.88671875" style="84"/>
    <col min="4609" max="4609" width="0.33203125" style="84" customWidth="1"/>
    <col min="4610" max="4610" width="27.5546875" style="84" customWidth="1"/>
    <col min="4611" max="4611" width="15.109375" style="84" customWidth="1"/>
    <col min="4612" max="4612" width="12.44140625" style="84" customWidth="1"/>
    <col min="4613" max="4613" width="11.33203125" style="84" customWidth="1"/>
    <col min="4614" max="4614" width="12.5546875" style="84" customWidth="1"/>
    <col min="4615" max="4615" width="0.44140625" style="84" customWidth="1"/>
    <col min="4616" max="4617" width="0" style="84" hidden="1" customWidth="1"/>
    <col min="4618" max="4619" width="9.109375" style="84" customWidth="1"/>
    <col min="4620" max="4864" width="8.88671875" style="84"/>
    <col min="4865" max="4865" width="0.33203125" style="84" customWidth="1"/>
    <col min="4866" max="4866" width="27.5546875" style="84" customWidth="1"/>
    <col min="4867" max="4867" width="15.109375" style="84" customWidth="1"/>
    <col min="4868" max="4868" width="12.44140625" style="84" customWidth="1"/>
    <col min="4869" max="4869" width="11.33203125" style="84" customWidth="1"/>
    <col min="4870" max="4870" width="12.5546875" style="84" customWidth="1"/>
    <col min="4871" max="4871" width="0.44140625" style="84" customWidth="1"/>
    <col min="4872" max="4873" width="0" style="84" hidden="1" customWidth="1"/>
    <col min="4874" max="4875" width="9.109375" style="84" customWidth="1"/>
    <col min="4876" max="5120" width="8.88671875" style="84"/>
    <col min="5121" max="5121" width="0.33203125" style="84" customWidth="1"/>
    <col min="5122" max="5122" width="27.5546875" style="84" customWidth="1"/>
    <col min="5123" max="5123" width="15.109375" style="84" customWidth="1"/>
    <col min="5124" max="5124" width="12.44140625" style="84" customWidth="1"/>
    <col min="5125" max="5125" width="11.33203125" style="84" customWidth="1"/>
    <col min="5126" max="5126" width="12.5546875" style="84" customWidth="1"/>
    <col min="5127" max="5127" width="0.44140625" style="84" customWidth="1"/>
    <col min="5128" max="5129" width="0" style="84" hidden="1" customWidth="1"/>
    <col min="5130" max="5131" width="9.109375" style="84" customWidth="1"/>
    <col min="5132" max="5376" width="8.88671875" style="84"/>
    <col min="5377" max="5377" width="0.33203125" style="84" customWidth="1"/>
    <col min="5378" max="5378" width="27.5546875" style="84" customWidth="1"/>
    <col min="5379" max="5379" width="15.109375" style="84" customWidth="1"/>
    <col min="5380" max="5380" width="12.44140625" style="84" customWidth="1"/>
    <col min="5381" max="5381" width="11.33203125" style="84" customWidth="1"/>
    <col min="5382" max="5382" width="12.5546875" style="84" customWidth="1"/>
    <col min="5383" max="5383" width="0.44140625" style="84" customWidth="1"/>
    <col min="5384" max="5385" width="0" style="84" hidden="1" customWidth="1"/>
    <col min="5386" max="5387" width="9.109375" style="84" customWidth="1"/>
    <col min="5388" max="5632" width="8.88671875" style="84"/>
    <col min="5633" max="5633" width="0.33203125" style="84" customWidth="1"/>
    <col min="5634" max="5634" width="27.5546875" style="84" customWidth="1"/>
    <col min="5635" max="5635" width="15.109375" style="84" customWidth="1"/>
    <col min="5636" max="5636" width="12.44140625" style="84" customWidth="1"/>
    <col min="5637" max="5637" width="11.33203125" style="84" customWidth="1"/>
    <col min="5638" max="5638" width="12.5546875" style="84" customWidth="1"/>
    <col min="5639" max="5639" width="0.44140625" style="84" customWidth="1"/>
    <col min="5640" max="5641" width="0" style="84" hidden="1" customWidth="1"/>
    <col min="5642" max="5643" width="9.109375" style="84" customWidth="1"/>
    <col min="5644" max="5888" width="8.88671875" style="84"/>
    <col min="5889" max="5889" width="0.33203125" style="84" customWidth="1"/>
    <col min="5890" max="5890" width="27.5546875" style="84" customWidth="1"/>
    <col min="5891" max="5891" width="15.109375" style="84" customWidth="1"/>
    <col min="5892" max="5892" width="12.44140625" style="84" customWidth="1"/>
    <col min="5893" max="5893" width="11.33203125" style="84" customWidth="1"/>
    <col min="5894" max="5894" width="12.5546875" style="84" customWidth="1"/>
    <col min="5895" max="5895" width="0.44140625" style="84" customWidth="1"/>
    <col min="5896" max="5897" width="0" style="84" hidden="1" customWidth="1"/>
    <col min="5898" max="5899" width="9.109375" style="84" customWidth="1"/>
    <col min="5900" max="6144" width="8.88671875" style="84"/>
    <col min="6145" max="6145" width="0.33203125" style="84" customWidth="1"/>
    <col min="6146" max="6146" width="27.5546875" style="84" customWidth="1"/>
    <col min="6147" max="6147" width="15.109375" style="84" customWidth="1"/>
    <col min="6148" max="6148" width="12.44140625" style="84" customWidth="1"/>
    <col min="6149" max="6149" width="11.33203125" style="84" customWidth="1"/>
    <col min="6150" max="6150" width="12.5546875" style="84" customWidth="1"/>
    <col min="6151" max="6151" width="0.44140625" style="84" customWidth="1"/>
    <col min="6152" max="6153" width="0" style="84" hidden="1" customWidth="1"/>
    <col min="6154" max="6155" width="9.109375" style="84" customWidth="1"/>
    <col min="6156" max="6400" width="8.88671875" style="84"/>
    <col min="6401" max="6401" width="0.33203125" style="84" customWidth="1"/>
    <col min="6402" max="6402" width="27.5546875" style="84" customWidth="1"/>
    <col min="6403" max="6403" width="15.109375" style="84" customWidth="1"/>
    <col min="6404" max="6404" width="12.44140625" style="84" customWidth="1"/>
    <col min="6405" max="6405" width="11.33203125" style="84" customWidth="1"/>
    <col min="6406" max="6406" width="12.5546875" style="84" customWidth="1"/>
    <col min="6407" max="6407" width="0.44140625" style="84" customWidth="1"/>
    <col min="6408" max="6409" width="0" style="84" hidden="1" customWidth="1"/>
    <col min="6410" max="6411" width="9.109375" style="84" customWidth="1"/>
    <col min="6412" max="6656" width="8.88671875" style="84"/>
    <col min="6657" max="6657" width="0.33203125" style="84" customWidth="1"/>
    <col min="6658" max="6658" width="27.5546875" style="84" customWidth="1"/>
    <col min="6659" max="6659" width="15.109375" style="84" customWidth="1"/>
    <col min="6660" max="6660" width="12.44140625" style="84" customWidth="1"/>
    <col min="6661" max="6661" width="11.33203125" style="84" customWidth="1"/>
    <col min="6662" max="6662" width="12.5546875" style="84" customWidth="1"/>
    <col min="6663" max="6663" width="0.44140625" style="84" customWidth="1"/>
    <col min="6664" max="6665" width="0" style="84" hidden="1" customWidth="1"/>
    <col min="6666" max="6667" width="9.109375" style="84" customWidth="1"/>
    <col min="6668" max="6912" width="8.88671875" style="84"/>
    <col min="6913" max="6913" width="0.33203125" style="84" customWidth="1"/>
    <col min="6914" max="6914" width="27.5546875" style="84" customWidth="1"/>
    <col min="6915" max="6915" width="15.109375" style="84" customWidth="1"/>
    <col min="6916" max="6916" width="12.44140625" style="84" customWidth="1"/>
    <col min="6917" max="6917" width="11.33203125" style="84" customWidth="1"/>
    <col min="6918" max="6918" width="12.5546875" style="84" customWidth="1"/>
    <col min="6919" max="6919" width="0.44140625" style="84" customWidth="1"/>
    <col min="6920" max="6921" width="0" style="84" hidden="1" customWidth="1"/>
    <col min="6922" max="6923" width="9.109375" style="84" customWidth="1"/>
    <col min="6924" max="7168" width="8.88671875" style="84"/>
    <col min="7169" max="7169" width="0.33203125" style="84" customWidth="1"/>
    <col min="7170" max="7170" width="27.5546875" style="84" customWidth="1"/>
    <col min="7171" max="7171" width="15.109375" style="84" customWidth="1"/>
    <col min="7172" max="7172" width="12.44140625" style="84" customWidth="1"/>
    <col min="7173" max="7173" width="11.33203125" style="84" customWidth="1"/>
    <col min="7174" max="7174" width="12.5546875" style="84" customWidth="1"/>
    <col min="7175" max="7175" width="0.44140625" style="84" customWidth="1"/>
    <col min="7176" max="7177" width="0" style="84" hidden="1" customWidth="1"/>
    <col min="7178" max="7179" width="9.109375" style="84" customWidth="1"/>
    <col min="7180" max="7424" width="8.88671875" style="84"/>
    <col min="7425" max="7425" width="0.33203125" style="84" customWidth="1"/>
    <col min="7426" max="7426" width="27.5546875" style="84" customWidth="1"/>
    <col min="7427" max="7427" width="15.109375" style="84" customWidth="1"/>
    <col min="7428" max="7428" width="12.44140625" style="84" customWidth="1"/>
    <col min="7429" max="7429" width="11.33203125" style="84" customWidth="1"/>
    <col min="7430" max="7430" width="12.5546875" style="84" customWidth="1"/>
    <col min="7431" max="7431" width="0.44140625" style="84" customWidth="1"/>
    <col min="7432" max="7433" width="0" style="84" hidden="1" customWidth="1"/>
    <col min="7434" max="7435" width="9.109375" style="84" customWidth="1"/>
    <col min="7436" max="7680" width="8.88671875" style="84"/>
    <col min="7681" max="7681" width="0.33203125" style="84" customWidth="1"/>
    <col min="7682" max="7682" width="27.5546875" style="84" customWidth="1"/>
    <col min="7683" max="7683" width="15.109375" style="84" customWidth="1"/>
    <col min="7684" max="7684" width="12.44140625" style="84" customWidth="1"/>
    <col min="7685" max="7685" width="11.33203125" style="84" customWidth="1"/>
    <col min="7686" max="7686" width="12.5546875" style="84" customWidth="1"/>
    <col min="7687" max="7687" width="0.44140625" style="84" customWidth="1"/>
    <col min="7688" max="7689" width="0" style="84" hidden="1" customWidth="1"/>
    <col min="7690" max="7691" width="9.109375" style="84" customWidth="1"/>
    <col min="7692" max="7936" width="8.88671875" style="84"/>
    <col min="7937" max="7937" width="0.33203125" style="84" customWidth="1"/>
    <col min="7938" max="7938" width="27.5546875" style="84" customWidth="1"/>
    <col min="7939" max="7939" width="15.109375" style="84" customWidth="1"/>
    <col min="7940" max="7940" width="12.44140625" style="84" customWidth="1"/>
    <col min="7941" max="7941" width="11.33203125" style="84" customWidth="1"/>
    <col min="7942" max="7942" width="12.5546875" style="84" customWidth="1"/>
    <col min="7943" max="7943" width="0.44140625" style="84" customWidth="1"/>
    <col min="7944" max="7945" width="0" style="84" hidden="1" customWidth="1"/>
    <col min="7946" max="7947" width="9.109375" style="84" customWidth="1"/>
    <col min="7948" max="8192" width="8.88671875" style="84"/>
    <col min="8193" max="8193" width="0.33203125" style="84" customWidth="1"/>
    <col min="8194" max="8194" width="27.5546875" style="84" customWidth="1"/>
    <col min="8195" max="8195" width="15.109375" style="84" customWidth="1"/>
    <col min="8196" max="8196" width="12.44140625" style="84" customWidth="1"/>
    <col min="8197" max="8197" width="11.33203125" style="84" customWidth="1"/>
    <col min="8198" max="8198" width="12.5546875" style="84" customWidth="1"/>
    <col min="8199" max="8199" width="0.44140625" style="84" customWidth="1"/>
    <col min="8200" max="8201" width="0" style="84" hidden="1" customWidth="1"/>
    <col min="8202" max="8203" width="9.109375" style="84" customWidth="1"/>
    <col min="8204" max="8448" width="8.88671875" style="84"/>
    <col min="8449" max="8449" width="0.33203125" style="84" customWidth="1"/>
    <col min="8450" max="8450" width="27.5546875" style="84" customWidth="1"/>
    <col min="8451" max="8451" width="15.109375" style="84" customWidth="1"/>
    <col min="8452" max="8452" width="12.44140625" style="84" customWidth="1"/>
    <col min="8453" max="8453" width="11.33203125" style="84" customWidth="1"/>
    <col min="8454" max="8454" width="12.5546875" style="84" customWidth="1"/>
    <col min="8455" max="8455" width="0.44140625" style="84" customWidth="1"/>
    <col min="8456" max="8457" width="0" style="84" hidden="1" customWidth="1"/>
    <col min="8458" max="8459" width="9.109375" style="84" customWidth="1"/>
    <col min="8460" max="8704" width="8.88671875" style="84"/>
    <col min="8705" max="8705" width="0.33203125" style="84" customWidth="1"/>
    <col min="8706" max="8706" width="27.5546875" style="84" customWidth="1"/>
    <col min="8707" max="8707" width="15.109375" style="84" customWidth="1"/>
    <col min="8708" max="8708" width="12.44140625" style="84" customWidth="1"/>
    <col min="8709" max="8709" width="11.33203125" style="84" customWidth="1"/>
    <col min="8710" max="8710" width="12.5546875" style="84" customWidth="1"/>
    <col min="8711" max="8711" width="0.44140625" style="84" customWidth="1"/>
    <col min="8712" max="8713" width="0" style="84" hidden="1" customWidth="1"/>
    <col min="8714" max="8715" width="9.109375" style="84" customWidth="1"/>
    <col min="8716" max="8960" width="8.88671875" style="84"/>
    <col min="8961" max="8961" width="0.33203125" style="84" customWidth="1"/>
    <col min="8962" max="8962" width="27.5546875" style="84" customWidth="1"/>
    <col min="8963" max="8963" width="15.109375" style="84" customWidth="1"/>
    <col min="8964" max="8964" width="12.44140625" style="84" customWidth="1"/>
    <col min="8965" max="8965" width="11.33203125" style="84" customWidth="1"/>
    <col min="8966" max="8966" width="12.5546875" style="84" customWidth="1"/>
    <col min="8967" max="8967" width="0.44140625" style="84" customWidth="1"/>
    <col min="8968" max="8969" width="0" style="84" hidden="1" customWidth="1"/>
    <col min="8970" max="8971" width="9.109375" style="84" customWidth="1"/>
    <col min="8972" max="9216" width="8.88671875" style="84"/>
    <col min="9217" max="9217" width="0.33203125" style="84" customWidth="1"/>
    <col min="9218" max="9218" width="27.5546875" style="84" customWidth="1"/>
    <col min="9219" max="9219" width="15.109375" style="84" customWidth="1"/>
    <col min="9220" max="9220" width="12.44140625" style="84" customWidth="1"/>
    <col min="9221" max="9221" width="11.33203125" style="84" customWidth="1"/>
    <col min="9222" max="9222" width="12.5546875" style="84" customWidth="1"/>
    <col min="9223" max="9223" width="0.44140625" style="84" customWidth="1"/>
    <col min="9224" max="9225" width="0" style="84" hidden="1" customWidth="1"/>
    <col min="9226" max="9227" width="9.109375" style="84" customWidth="1"/>
    <col min="9228" max="9472" width="8.88671875" style="84"/>
    <col min="9473" max="9473" width="0.33203125" style="84" customWidth="1"/>
    <col min="9474" max="9474" width="27.5546875" style="84" customWidth="1"/>
    <col min="9475" max="9475" width="15.109375" style="84" customWidth="1"/>
    <col min="9476" max="9476" width="12.44140625" style="84" customWidth="1"/>
    <col min="9477" max="9477" width="11.33203125" style="84" customWidth="1"/>
    <col min="9478" max="9478" width="12.5546875" style="84" customWidth="1"/>
    <col min="9479" max="9479" width="0.44140625" style="84" customWidth="1"/>
    <col min="9480" max="9481" width="0" style="84" hidden="1" customWidth="1"/>
    <col min="9482" max="9483" width="9.109375" style="84" customWidth="1"/>
    <col min="9484" max="9728" width="8.88671875" style="84"/>
    <col min="9729" max="9729" width="0.33203125" style="84" customWidth="1"/>
    <col min="9730" max="9730" width="27.5546875" style="84" customWidth="1"/>
    <col min="9731" max="9731" width="15.109375" style="84" customWidth="1"/>
    <col min="9732" max="9732" width="12.44140625" style="84" customWidth="1"/>
    <col min="9733" max="9733" width="11.33203125" style="84" customWidth="1"/>
    <col min="9734" max="9734" width="12.5546875" style="84" customWidth="1"/>
    <col min="9735" max="9735" width="0.44140625" style="84" customWidth="1"/>
    <col min="9736" max="9737" width="0" style="84" hidden="1" customWidth="1"/>
    <col min="9738" max="9739" width="9.109375" style="84" customWidth="1"/>
    <col min="9740" max="9984" width="8.88671875" style="84"/>
    <col min="9985" max="9985" width="0.33203125" style="84" customWidth="1"/>
    <col min="9986" max="9986" width="27.5546875" style="84" customWidth="1"/>
    <col min="9987" max="9987" width="15.109375" style="84" customWidth="1"/>
    <col min="9988" max="9988" width="12.44140625" style="84" customWidth="1"/>
    <col min="9989" max="9989" width="11.33203125" style="84" customWidth="1"/>
    <col min="9990" max="9990" width="12.5546875" style="84" customWidth="1"/>
    <col min="9991" max="9991" width="0.44140625" style="84" customWidth="1"/>
    <col min="9992" max="9993" width="0" style="84" hidden="1" customWidth="1"/>
    <col min="9994" max="9995" width="9.109375" style="84" customWidth="1"/>
    <col min="9996" max="10240" width="8.88671875" style="84"/>
    <col min="10241" max="10241" width="0.33203125" style="84" customWidth="1"/>
    <col min="10242" max="10242" width="27.5546875" style="84" customWidth="1"/>
    <col min="10243" max="10243" width="15.109375" style="84" customWidth="1"/>
    <col min="10244" max="10244" width="12.44140625" style="84" customWidth="1"/>
    <col min="10245" max="10245" width="11.33203125" style="84" customWidth="1"/>
    <col min="10246" max="10246" width="12.5546875" style="84" customWidth="1"/>
    <col min="10247" max="10247" width="0.44140625" style="84" customWidth="1"/>
    <col min="10248" max="10249" width="0" style="84" hidden="1" customWidth="1"/>
    <col min="10250" max="10251" width="9.109375" style="84" customWidth="1"/>
    <col min="10252" max="10496" width="8.88671875" style="84"/>
    <col min="10497" max="10497" width="0.33203125" style="84" customWidth="1"/>
    <col min="10498" max="10498" width="27.5546875" style="84" customWidth="1"/>
    <col min="10499" max="10499" width="15.109375" style="84" customWidth="1"/>
    <col min="10500" max="10500" width="12.44140625" style="84" customWidth="1"/>
    <col min="10501" max="10501" width="11.33203125" style="84" customWidth="1"/>
    <col min="10502" max="10502" width="12.5546875" style="84" customWidth="1"/>
    <col min="10503" max="10503" width="0.44140625" style="84" customWidth="1"/>
    <col min="10504" max="10505" width="0" style="84" hidden="1" customWidth="1"/>
    <col min="10506" max="10507" width="9.109375" style="84" customWidth="1"/>
    <col min="10508" max="10752" width="8.88671875" style="84"/>
    <col min="10753" max="10753" width="0.33203125" style="84" customWidth="1"/>
    <col min="10754" max="10754" width="27.5546875" style="84" customWidth="1"/>
    <col min="10755" max="10755" width="15.109375" style="84" customWidth="1"/>
    <col min="10756" max="10756" width="12.44140625" style="84" customWidth="1"/>
    <col min="10757" max="10757" width="11.33203125" style="84" customWidth="1"/>
    <col min="10758" max="10758" width="12.5546875" style="84" customWidth="1"/>
    <col min="10759" max="10759" width="0.44140625" style="84" customWidth="1"/>
    <col min="10760" max="10761" width="0" style="84" hidden="1" customWidth="1"/>
    <col min="10762" max="10763" width="9.109375" style="84" customWidth="1"/>
    <col min="10764" max="11008" width="8.88671875" style="84"/>
    <col min="11009" max="11009" width="0.33203125" style="84" customWidth="1"/>
    <col min="11010" max="11010" width="27.5546875" style="84" customWidth="1"/>
    <col min="11011" max="11011" width="15.109375" style="84" customWidth="1"/>
    <col min="11012" max="11012" width="12.44140625" style="84" customWidth="1"/>
    <col min="11013" max="11013" width="11.33203125" style="84" customWidth="1"/>
    <col min="11014" max="11014" width="12.5546875" style="84" customWidth="1"/>
    <col min="11015" max="11015" width="0.44140625" style="84" customWidth="1"/>
    <col min="11016" max="11017" width="0" style="84" hidden="1" customWidth="1"/>
    <col min="11018" max="11019" width="9.109375" style="84" customWidth="1"/>
    <col min="11020" max="11264" width="8.88671875" style="84"/>
    <col min="11265" max="11265" width="0.33203125" style="84" customWidth="1"/>
    <col min="11266" max="11266" width="27.5546875" style="84" customWidth="1"/>
    <col min="11267" max="11267" width="15.109375" style="84" customWidth="1"/>
    <col min="11268" max="11268" width="12.44140625" style="84" customWidth="1"/>
    <col min="11269" max="11269" width="11.33203125" style="84" customWidth="1"/>
    <col min="11270" max="11270" width="12.5546875" style="84" customWidth="1"/>
    <col min="11271" max="11271" width="0.44140625" style="84" customWidth="1"/>
    <col min="11272" max="11273" width="0" style="84" hidden="1" customWidth="1"/>
    <col min="11274" max="11275" width="9.109375" style="84" customWidth="1"/>
    <col min="11276" max="11520" width="8.88671875" style="84"/>
    <col min="11521" max="11521" width="0.33203125" style="84" customWidth="1"/>
    <col min="11522" max="11522" width="27.5546875" style="84" customWidth="1"/>
    <col min="11523" max="11523" width="15.109375" style="84" customWidth="1"/>
    <col min="11524" max="11524" width="12.44140625" style="84" customWidth="1"/>
    <col min="11525" max="11525" width="11.33203125" style="84" customWidth="1"/>
    <col min="11526" max="11526" width="12.5546875" style="84" customWidth="1"/>
    <col min="11527" max="11527" width="0.44140625" style="84" customWidth="1"/>
    <col min="11528" max="11529" width="0" style="84" hidden="1" customWidth="1"/>
    <col min="11530" max="11531" width="9.109375" style="84" customWidth="1"/>
    <col min="11532" max="11776" width="8.88671875" style="84"/>
    <col min="11777" max="11777" width="0.33203125" style="84" customWidth="1"/>
    <col min="11778" max="11778" width="27.5546875" style="84" customWidth="1"/>
    <col min="11779" max="11779" width="15.109375" style="84" customWidth="1"/>
    <col min="11780" max="11780" width="12.44140625" style="84" customWidth="1"/>
    <col min="11781" max="11781" width="11.33203125" style="84" customWidth="1"/>
    <col min="11782" max="11782" width="12.5546875" style="84" customWidth="1"/>
    <col min="11783" max="11783" width="0.44140625" style="84" customWidth="1"/>
    <col min="11784" max="11785" width="0" style="84" hidden="1" customWidth="1"/>
    <col min="11786" max="11787" width="9.109375" style="84" customWidth="1"/>
    <col min="11788" max="12032" width="8.88671875" style="84"/>
    <col min="12033" max="12033" width="0.33203125" style="84" customWidth="1"/>
    <col min="12034" max="12034" width="27.5546875" style="84" customWidth="1"/>
    <col min="12035" max="12035" width="15.109375" style="84" customWidth="1"/>
    <col min="12036" max="12036" width="12.44140625" style="84" customWidth="1"/>
    <col min="12037" max="12037" width="11.33203125" style="84" customWidth="1"/>
    <col min="12038" max="12038" width="12.5546875" style="84" customWidth="1"/>
    <col min="12039" max="12039" width="0.44140625" style="84" customWidth="1"/>
    <col min="12040" max="12041" width="0" style="84" hidden="1" customWidth="1"/>
    <col min="12042" max="12043" width="9.109375" style="84" customWidth="1"/>
    <col min="12044" max="12288" width="8.88671875" style="84"/>
    <col min="12289" max="12289" width="0.33203125" style="84" customWidth="1"/>
    <col min="12290" max="12290" width="27.5546875" style="84" customWidth="1"/>
    <col min="12291" max="12291" width="15.109375" style="84" customWidth="1"/>
    <col min="12292" max="12292" width="12.44140625" style="84" customWidth="1"/>
    <col min="12293" max="12293" width="11.33203125" style="84" customWidth="1"/>
    <col min="12294" max="12294" width="12.5546875" style="84" customWidth="1"/>
    <col min="12295" max="12295" width="0.44140625" style="84" customWidth="1"/>
    <col min="12296" max="12297" width="0" style="84" hidden="1" customWidth="1"/>
    <col min="12298" max="12299" width="9.109375" style="84" customWidth="1"/>
    <col min="12300" max="12544" width="8.88671875" style="84"/>
    <col min="12545" max="12545" width="0.33203125" style="84" customWidth="1"/>
    <col min="12546" max="12546" width="27.5546875" style="84" customWidth="1"/>
    <col min="12547" max="12547" width="15.109375" style="84" customWidth="1"/>
    <col min="12548" max="12548" width="12.44140625" style="84" customWidth="1"/>
    <col min="12549" max="12549" width="11.33203125" style="84" customWidth="1"/>
    <col min="12550" max="12550" width="12.5546875" style="84" customWidth="1"/>
    <col min="12551" max="12551" width="0.44140625" style="84" customWidth="1"/>
    <col min="12552" max="12553" width="0" style="84" hidden="1" customWidth="1"/>
    <col min="12554" max="12555" width="9.109375" style="84" customWidth="1"/>
    <col min="12556" max="12800" width="8.88671875" style="84"/>
    <col min="12801" max="12801" width="0.33203125" style="84" customWidth="1"/>
    <col min="12802" max="12802" width="27.5546875" style="84" customWidth="1"/>
    <col min="12803" max="12803" width="15.109375" style="84" customWidth="1"/>
    <col min="12804" max="12804" width="12.44140625" style="84" customWidth="1"/>
    <col min="12805" max="12805" width="11.33203125" style="84" customWidth="1"/>
    <col min="12806" max="12806" width="12.5546875" style="84" customWidth="1"/>
    <col min="12807" max="12807" width="0.44140625" style="84" customWidth="1"/>
    <col min="12808" max="12809" width="0" style="84" hidden="1" customWidth="1"/>
    <col min="12810" max="12811" width="9.109375" style="84" customWidth="1"/>
    <col min="12812" max="13056" width="8.88671875" style="84"/>
    <col min="13057" max="13057" width="0.33203125" style="84" customWidth="1"/>
    <col min="13058" max="13058" width="27.5546875" style="84" customWidth="1"/>
    <col min="13059" max="13059" width="15.109375" style="84" customWidth="1"/>
    <col min="13060" max="13060" width="12.44140625" style="84" customWidth="1"/>
    <col min="13061" max="13061" width="11.33203125" style="84" customWidth="1"/>
    <col min="13062" max="13062" width="12.5546875" style="84" customWidth="1"/>
    <col min="13063" max="13063" width="0.44140625" style="84" customWidth="1"/>
    <col min="13064" max="13065" width="0" style="84" hidden="1" customWidth="1"/>
    <col min="13066" max="13067" width="9.109375" style="84" customWidth="1"/>
    <col min="13068" max="13312" width="8.88671875" style="84"/>
    <col min="13313" max="13313" width="0.33203125" style="84" customWidth="1"/>
    <col min="13314" max="13314" width="27.5546875" style="84" customWidth="1"/>
    <col min="13315" max="13315" width="15.109375" style="84" customWidth="1"/>
    <col min="13316" max="13316" width="12.44140625" style="84" customWidth="1"/>
    <col min="13317" max="13317" width="11.33203125" style="84" customWidth="1"/>
    <col min="13318" max="13318" width="12.5546875" style="84" customWidth="1"/>
    <col min="13319" max="13319" width="0.44140625" style="84" customWidth="1"/>
    <col min="13320" max="13321" width="0" style="84" hidden="1" customWidth="1"/>
    <col min="13322" max="13323" width="9.109375" style="84" customWidth="1"/>
    <col min="13324" max="13568" width="8.88671875" style="84"/>
    <col min="13569" max="13569" width="0.33203125" style="84" customWidth="1"/>
    <col min="13570" max="13570" width="27.5546875" style="84" customWidth="1"/>
    <col min="13571" max="13571" width="15.109375" style="84" customWidth="1"/>
    <col min="13572" max="13572" width="12.44140625" style="84" customWidth="1"/>
    <col min="13573" max="13573" width="11.33203125" style="84" customWidth="1"/>
    <col min="13574" max="13574" width="12.5546875" style="84" customWidth="1"/>
    <col min="13575" max="13575" width="0.44140625" style="84" customWidth="1"/>
    <col min="13576" max="13577" width="0" style="84" hidden="1" customWidth="1"/>
    <col min="13578" max="13579" width="9.109375" style="84" customWidth="1"/>
    <col min="13580" max="13824" width="8.88671875" style="84"/>
    <col min="13825" max="13825" width="0.33203125" style="84" customWidth="1"/>
    <col min="13826" max="13826" width="27.5546875" style="84" customWidth="1"/>
    <col min="13827" max="13827" width="15.109375" style="84" customWidth="1"/>
    <col min="13828" max="13828" width="12.44140625" style="84" customWidth="1"/>
    <col min="13829" max="13829" width="11.33203125" style="84" customWidth="1"/>
    <col min="13830" max="13830" width="12.5546875" style="84" customWidth="1"/>
    <col min="13831" max="13831" width="0.44140625" style="84" customWidth="1"/>
    <col min="13832" max="13833" width="0" style="84" hidden="1" customWidth="1"/>
    <col min="13834" max="13835" width="9.109375" style="84" customWidth="1"/>
    <col min="13836" max="14080" width="8.88671875" style="84"/>
    <col min="14081" max="14081" width="0.33203125" style="84" customWidth="1"/>
    <col min="14082" max="14082" width="27.5546875" style="84" customWidth="1"/>
    <col min="14083" max="14083" width="15.109375" style="84" customWidth="1"/>
    <col min="14084" max="14084" width="12.44140625" style="84" customWidth="1"/>
    <col min="14085" max="14085" width="11.33203125" style="84" customWidth="1"/>
    <col min="14086" max="14086" width="12.5546875" style="84" customWidth="1"/>
    <col min="14087" max="14087" width="0.44140625" style="84" customWidth="1"/>
    <col min="14088" max="14089" width="0" style="84" hidden="1" customWidth="1"/>
    <col min="14090" max="14091" width="9.109375" style="84" customWidth="1"/>
    <col min="14092" max="14336" width="8.88671875" style="84"/>
    <col min="14337" max="14337" width="0.33203125" style="84" customWidth="1"/>
    <col min="14338" max="14338" width="27.5546875" style="84" customWidth="1"/>
    <col min="14339" max="14339" width="15.109375" style="84" customWidth="1"/>
    <col min="14340" max="14340" width="12.44140625" style="84" customWidth="1"/>
    <col min="14341" max="14341" width="11.33203125" style="84" customWidth="1"/>
    <col min="14342" max="14342" width="12.5546875" style="84" customWidth="1"/>
    <col min="14343" max="14343" width="0.44140625" style="84" customWidth="1"/>
    <col min="14344" max="14345" width="0" style="84" hidden="1" customWidth="1"/>
    <col min="14346" max="14347" width="9.109375" style="84" customWidth="1"/>
    <col min="14348" max="14592" width="8.88671875" style="84"/>
    <col min="14593" max="14593" width="0.33203125" style="84" customWidth="1"/>
    <col min="14594" max="14594" width="27.5546875" style="84" customWidth="1"/>
    <col min="14595" max="14595" width="15.109375" style="84" customWidth="1"/>
    <col min="14596" max="14596" width="12.44140625" style="84" customWidth="1"/>
    <col min="14597" max="14597" width="11.33203125" style="84" customWidth="1"/>
    <col min="14598" max="14598" width="12.5546875" style="84" customWidth="1"/>
    <col min="14599" max="14599" width="0.44140625" style="84" customWidth="1"/>
    <col min="14600" max="14601" width="0" style="84" hidden="1" customWidth="1"/>
    <col min="14602" max="14603" width="9.109375" style="84" customWidth="1"/>
    <col min="14604" max="14848" width="8.88671875" style="84"/>
    <col min="14849" max="14849" width="0.33203125" style="84" customWidth="1"/>
    <col min="14850" max="14850" width="27.5546875" style="84" customWidth="1"/>
    <col min="14851" max="14851" width="15.109375" style="84" customWidth="1"/>
    <col min="14852" max="14852" width="12.44140625" style="84" customWidth="1"/>
    <col min="14853" max="14853" width="11.33203125" style="84" customWidth="1"/>
    <col min="14854" max="14854" width="12.5546875" style="84" customWidth="1"/>
    <col min="14855" max="14855" width="0.44140625" style="84" customWidth="1"/>
    <col min="14856" max="14857" width="0" style="84" hidden="1" customWidth="1"/>
    <col min="14858" max="14859" width="9.109375" style="84" customWidth="1"/>
    <col min="14860" max="15104" width="8.88671875" style="84"/>
    <col min="15105" max="15105" width="0.33203125" style="84" customWidth="1"/>
    <col min="15106" max="15106" width="27.5546875" style="84" customWidth="1"/>
    <col min="15107" max="15107" width="15.109375" style="84" customWidth="1"/>
    <col min="15108" max="15108" width="12.44140625" style="84" customWidth="1"/>
    <col min="15109" max="15109" width="11.33203125" style="84" customWidth="1"/>
    <col min="15110" max="15110" width="12.5546875" style="84" customWidth="1"/>
    <col min="15111" max="15111" width="0.44140625" style="84" customWidth="1"/>
    <col min="15112" max="15113" width="0" style="84" hidden="1" customWidth="1"/>
    <col min="15114" max="15115" width="9.109375" style="84" customWidth="1"/>
    <col min="15116" max="15360" width="8.88671875" style="84"/>
    <col min="15361" max="15361" width="0.33203125" style="84" customWidth="1"/>
    <col min="15362" max="15362" width="27.5546875" style="84" customWidth="1"/>
    <col min="15363" max="15363" width="15.109375" style="84" customWidth="1"/>
    <col min="15364" max="15364" width="12.44140625" style="84" customWidth="1"/>
    <col min="15365" max="15365" width="11.33203125" style="84" customWidth="1"/>
    <col min="15366" max="15366" width="12.5546875" style="84" customWidth="1"/>
    <col min="15367" max="15367" width="0.44140625" style="84" customWidth="1"/>
    <col min="15368" max="15369" width="0" style="84" hidden="1" customWidth="1"/>
    <col min="15370" max="15371" width="9.109375" style="84" customWidth="1"/>
    <col min="15372" max="15616" width="8.88671875" style="84"/>
    <col min="15617" max="15617" width="0.33203125" style="84" customWidth="1"/>
    <col min="15618" max="15618" width="27.5546875" style="84" customWidth="1"/>
    <col min="15619" max="15619" width="15.109375" style="84" customWidth="1"/>
    <col min="15620" max="15620" width="12.44140625" style="84" customWidth="1"/>
    <col min="15621" max="15621" width="11.33203125" style="84" customWidth="1"/>
    <col min="15622" max="15622" width="12.5546875" style="84" customWidth="1"/>
    <col min="15623" max="15623" width="0.44140625" style="84" customWidth="1"/>
    <col min="15624" max="15625" width="0" style="84" hidden="1" customWidth="1"/>
    <col min="15626" max="15627" width="9.109375" style="84" customWidth="1"/>
    <col min="15628" max="15872" width="8.88671875" style="84"/>
    <col min="15873" max="15873" width="0.33203125" style="84" customWidth="1"/>
    <col min="15874" max="15874" width="27.5546875" style="84" customWidth="1"/>
    <col min="15875" max="15875" width="15.109375" style="84" customWidth="1"/>
    <col min="15876" max="15876" width="12.44140625" style="84" customWidth="1"/>
    <col min="15877" max="15877" width="11.33203125" style="84" customWidth="1"/>
    <col min="15878" max="15878" width="12.5546875" style="84" customWidth="1"/>
    <col min="15879" max="15879" width="0.44140625" style="84" customWidth="1"/>
    <col min="15880" max="15881" width="0" style="84" hidden="1" customWidth="1"/>
    <col min="15882" max="15883" width="9.109375" style="84" customWidth="1"/>
    <col min="15884" max="16128" width="8.88671875" style="84"/>
    <col min="16129" max="16129" width="0.33203125" style="84" customWidth="1"/>
    <col min="16130" max="16130" width="27.5546875" style="84" customWidth="1"/>
    <col min="16131" max="16131" width="15.109375" style="84" customWidth="1"/>
    <col min="16132" max="16132" width="12.44140625" style="84" customWidth="1"/>
    <col min="16133" max="16133" width="11.33203125" style="84" customWidth="1"/>
    <col min="16134" max="16134" width="12.5546875" style="84" customWidth="1"/>
    <col min="16135" max="16135" width="0.44140625" style="84" customWidth="1"/>
    <col min="16136" max="16137" width="0" style="84" hidden="1" customWidth="1"/>
    <col min="16138" max="16139" width="9.109375" style="84" customWidth="1"/>
    <col min="16140" max="16384" width="8.88671875" style="84"/>
  </cols>
  <sheetData>
    <row r="1" spans="1:11" ht="20.399999999999999" x14ac:dyDescent="0.35">
      <c r="A1" s="914" t="s">
        <v>137</v>
      </c>
      <c r="B1" s="914"/>
      <c r="C1" s="914"/>
      <c r="D1" s="914"/>
      <c r="E1" s="914"/>
      <c r="F1" s="914"/>
      <c r="G1" s="914"/>
      <c r="H1" s="914"/>
      <c r="I1" s="914"/>
      <c r="J1" s="169"/>
      <c r="K1" s="169"/>
    </row>
    <row r="2" spans="1:11" ht="15.6" x14ac:dyDescent="0.3">
      <c r="A2" s="925" t="s">
        <v>138</v>
      </c>
      <c r="B2" s="925"/>
      <c r="C2" s="925"/>
      <c r="D2" s="925"/>
      <c r="E2" s="925"/>
      <c r="F2" s="925"/>
      <c r="G2" s="925"/>
      <c r="H2" s="925"/>
      <c r="I2" s="925"/>
      <c r="J2" s="170"/>
      <c r="K2" s="170"/>
    </row>
    <row r="3" spans="1:11" ht="13.8" thickBot="1" x14ac:dyDescent="0.3">
      <c r="A3" s="44"/>
      <c r="B3" s="44"/>
      <c r="C3" s="44"/>
      <c r="D3" s="44"/>
      <c r="E3" s="44"/>
      <c r="F3" s="44"/>
      <c r="G3" s="44"/>
      <c r="H3" s="44"/>
    </row>
    <row r="4" spans="1:11" ht="16.8" thickBot="1" x14ac:dyDescent="0.4">
      <c r="A4" s="171"/>
      <c r="B4" s="825" t="s">
        <v>53</v>
      </c>
      <c r="C4" s="826" t="s">
        <v>80</v>
      </c>
      <c r="D4" s="826" t="s">
        <v>81</v>
      </c>
      <c r="E4" s="826" t="s">
        <v>248</v>
      </c>
      <c r="F4" s="827" t="s">
        <v>135</v>
      </c>
      <c r="G4" s="818"/>
      <c r="H4" s="819"/>
      <c r="I4" s="820"/>
      <c r="J4" s="828" t="s">
        <v>5</v>
      </c>
      <c r="K4" s="173"/>
    </row>
    <row r="5" spans="1:11" ht="16.8" thickBot="1" x14ac:dyDescent="0.4">
      <c r="A5" s="174"/>
      <c r="B5" s="829"/>
      <c r="C5" s="830" t="s">
        <v>134</v>
      </c>
      <c r="D5" s="830" t="s">
        <v>134</v>
      </c>
      <c r="E5" s="830"/>
      <c r="F5" s="831"/>
      <c r="G5" s="832"/>
      <c r="H5" s="833"/>
      <c r="I5" s="834"/>
      <c r="J5" s="835" t="s">
        <v>84</v>
      </c>
      <c r="K5" s="173"/>
    </row>
    <row r="6" spans="1:11" ht="16.2" x14ac:dyDescent="0.35">
      <c r="A6" s="174"/>
      <c r="B6" s="843" t="s">
        <v>6</v>
      </c>
      <c r="C6" s="842">
        <f>SUM(C7:C10)</f>
        <v>569000</v>
      </c>
      <c r="D6" s="836">
        <f>SUM(D7:D10)</f>
        <v>569000</v>
      </c>
      <c r="E6" s="837"/>
      <c r="F6" s="838"/>
      <c r="G6" s="837"/>
      <c r="H6" s="839"/>
      <c r="I6" s="840"/>
      <c r="J6" s="841"/>
      <c r="K6" s="173"/>
    </row>
    <row r="7" spans="1:11" ht="15.6" x14ac:dyDescent="0.3">
      <c r="A7" s="175"/>
      <c r="B7" s="673" t="s">
        <v>249</v>
      </c>
      <c r="C7" s="598">
        <v>90000</v>
      </c>
      <c r="D7" s="182">
        <v>90000</v>
      </c>
      <c r="E7" s="182">
        <v>24427</v>
      </c>
      <c r="F7" s="182"/>
      <c r="G7" s="822"/>
      <c r="H7" s="823"/>
      <c r="I7" s="180"/>
      <c r="J7" s="821">
        <f>E7/D7*100</f>
        <v>27.141111111111112</v>
      </c>
      <c r="K7" s="157"/>
    </row>
    <row r="8" spans="1:11" ht="15.6" x14ac:dyDescent="0.3">
      <c r="A8" s="175"/>
      <c r="B8" s="844" t="s">
        <v>139</v>
      </c>
      <c r="C8" s="598">
        <v>14000</v>
      </c>
      <c r="D8" s="182">
        <v>14000</v>
      </c>
      <c r="E8" s="182">
        <v>2610</v>
      </c>
      <c r="F8" s="182" t="s">
        <v>140</v>
      </c>
      <c r="G8" s="822"/>
      <c r="H8" s="823"/>
      <c r="I8" s="180"/>
      <c r="J8" s="821">
        <f t="shared" ref="J8:J25" si="0">E8/D8*100</f>
        <v>18.642857142857142</v>
      </c>
      <c r="K8" s="157"/>
    </row>
    <row r="9" spans="1:11" ht="15.6" x14ac:dyDescent="0.3">
      <c r="A9" s="175"/>
      <c r="B9" s="844" t="s">
        <v>141</v>
      </c>
      <c r="C9" s="598">
        <v>55000</v>
      </c>
      <c r="D9" s="182">
        <v>55000</v>
      </c>
      <c r="E9" s="182">
        <v>14560</v>
      </c>
      <c r="F9" s="182" t="s">
        <v>140</v>
      </c>
      <c r="G9" s="822"/>
      <c r="H9" s="823"/>
      <c r="I9" s="180"/>
      <c r="J9" s="821">
        <f t="shared" si="0"/>
        <v>26.472727272727269</v>
      </c>
      <c r="K9" s="157"/>
    </row>
    <row r="10" spans="1:11" ht="15.6" x14ac:dyDescent="0.3">
      <c r="A10" s="175"/>
      <c r="B10" s="844" t="s">
        <v>142</v>
      </c>
      <c r="C10" s="598">
        <v>410000</v>
      </c>
      <c r="D10" s="182">
        <v>410000</v>
      </c>
      <c r="E10" s="182">
        <v>84300</v>
      </c>
      <c r="F10" s="182" t="s">
        <v>140</v>
      </c>
      <c r="G10" s="822"/>
      <c r="H10" s="823"/>
      <c r="I10" s="180"/>
      <c r="J10" s="821">
        <f t="shared" si="0"/>
        <v>20.560975609756095</v>
      </c>
      <c r="K10" s="157"/>
    </row>
    <row r="11" spans="1:11" ht="15.6" x14ac:dyDescent="0.3">
      <c r="A11" s="175"/>
      <c r="B11" s="211" t="s">
        <v>85</v>
      </c>
      <c r="C11" s="599">
        <v>430000</v>
      </c>
      <c r="D11" s="817">
        <v>430000</v>
      </c>
      <c r="E11" s="182">
        <v>56597</v>
      </c>
      <c r="F11" s="182"/>
      <c r="G11" s="822"/>
      <c r="H11" s="823"/>
      <c r="I11" s="180"/>
      <c r="J11" s="821">
        <f t="shared" si="0"/>
        <v>13.162093023255814</v>
      </c>
      <c r="K11" s="157"/>
    </row>
    <row r="12" spans="1:11" ht="16.2" thickBot="1" x14ac:dyDescent="0.35">
      <c r="A12" s="183"/>
      <c r="B12" s="211" t="s">
        <v>10</v>
      </c>
      <c r="C12" s="599">
        <v>40000</v>
      </c>
      <c r="D12" s="817">
        <v>40000</v>
      </c>
      <c r="E12" s="182">
        <v>11556</v>
      </c>
      <c r="F12" s="182"/>
      <c r="G12" s="824"/>
      <c r="H12" s="823"/>
      <c r="I12" s="180"/>
      <c r="J12" s="821">
        <f t="shared" si="0"/>
        <v>28.89</v>
      </c>
      <c r="K12" s="157"/>
    </row>
    <row r="13" spans="1:11" ht="15.6" x14ac:dyDescent="0.3">
      <c r="A13" s="175"/>
      <c r="B13" s="211" t="s">
        <v>143</v>
      </c>
      <c r="C13" s="599">
        <v>400000</v>
      </c>
      <c r="D13" s="817">
        <v>400000</v>
      </c>
      <c r="E13" s="182">
        <v>0</v>
      </c>
      <c r="F13" s="182"/>
      <c r="G13" s="824"/>
      <c r="H13" s="823"/>
      <c r="I13" s="180"/>
      <c r="J13" s="821">
        <f t="shared" si="0"/>
        <v>0</v>
      </c>
      <c r="K13" s="157"/>
    </row>
    <row r="14" spans="1:11" ht="15.6" x14ac:dyDescent="0.3">
      <c r="A14" s="175"/>
      <c r="B14" s="211" t="s">
        <v>144</v>
      </c>
      <c r="C14" s="599">
        <v>35000</v>
      </c>
      <c r="D14" s="817">
        <v>35000</v>
      </c>
      <c r="E14" s="182">
        <v>0</v>
      </c>
      <c r="F14" s="182"/>
      <c r="G14" s="824"/>
      <c r="H14" s="823"/>
      <c r="I14" s="180"/>
      <c r="J14" s="821">
        <f t="shared" si="0"/>
        <v>0</v>
      </c>
      <c r="K14" s="157"/>
    </row>
    <row r="15" spans="1:11" ht="16.2" thickBot="1" x14ac:dyDescent="0.35">
      <c r="A15" s="175"/>
      <c r="B15" s="845" t="s">
        <v>16</v>
      </c>
      <c r="C15" s="814">
        <v>60668</v>
      </c>
      <c r="D15" s="846">
        <v>60668</v>
      </c>
      <c r="E15" s="615">
        <v>15167</v>
      </c>
      <c r="F15" s="615"/>
      <c r="G15" s="847"/>
      <c r="H15" s="848"/>
      <c r="I15" s="849"/>
      <c r="J15" s="850">
        <f t="shared" si="0"/>
        <v>25</v>
      </c>
      <c r="K15" s="157"/>
    </row>
    <row r="16" spans="1:11" ht="16.2" thickBot="1" x14ac:dyDescent="0.35">
      <c r="A16" s="175"/>
      <c r="B16" s="225" t="s">
        <v>59</v>
      </c>
      <c r="C16" s="851">
        <f>SUM(C11:C15)+C6</f>
        <v>1534668</v>
      </c>
      <c r="D16" s="852">
        <f>SUM(D11:D15)+D6</f>
        <v>1534668</v>
      </c>
      <c r="E16" s="853">
        <f>SUM(E7:E15)</f>
        <v>209217</v>
      </c>
      <c r="F16" s="853"/>
      <c r="G16" s="852"/>
      <c r="H16" s="854"/>
      <c r="I16" s="855"/>
      <c r="J16" s="856">
        <f t="shared" si="0"/>
        <v>13.632720562362675</v>
      </c>
      <c r="K16" s="157"/>
    </row>
    <row r="17" spans="1:13" ht="16.8" thickBot="1" x14ac:dyDescent="0.4">
      <c r="A17" s="175"/>
      <c r="B17" s="156"/>
      <c r="C17" s="67"/>
      <c r="D17" s="187"/>
      <c r="E17" s="187"/>
      <c r="F17" s="187"/>
      <c r="G17" s="157"/>
      <c r="H17" s="179"/>
      <c r="I17" s="157"/>
      <c r="J17" s="816"/>
      <c r="K17" s="157"/>
      <c r="M17" s="144"/>
    </row>
    <row r="18" spans="1:13" ht="16.2" thickBot="1" x14ac:dyDescent="0.35">
      <c r="A18" s="183"/>
      <c r="B18" s="172" t="s">
        <v>89</v>
      </c>
      <c r="C18" s="67"/>
      <c r="D18" s="187"/>
      <c r="E18" s="187"/>
      <c r="F18" s="187"/>
      <c r="G18" s="50"/>
      <c r="H18" s="179"/>
      <c r="I18" s="157"/>
      <c r="J18" s="816"/>
      <c r="K18" s="157"/>
    </row>
    <row r="19" spans="1:13" ht="16.2" thickBot="1" x14ac:dyDescent="0.35">
      <c r="A19" s="183"/>
      <c r="B19" s="815" t="s">
        <v>91</v>
      </c>
      <c r="C19" s="866">
        <v>330000</v>
      </c>
      <c r="D19" s="858">
        <v>330000</v>
      </c>
      <c r="E19" s="858">
        <v>104634</v>
      </c>
      <c r="F19" s="858"/>
      <c r="G19" s="859"/>
      <c r="H19" s="860"/>
      <c r="I19" s="861"/>
      <c r="J19" s="862">
        <f t="shared" si="0"/>
        <v>31.707272727272727</v>
      </c>
      <c r="K19" s="157"/>
    </row>
    <row r="20" spans="1:13" ht="16.2" thickBot="1" x14ac:dyDescent="0.35">
      <c r="A20" s="183"/>
      <c r="B20" s="257" t="s">
        <v>90</v>
      </c>
      <c r="C20" s="867">
        <v>1000</v>
      </c>
      <c r="D20" s="182">
        <v>1000</v>
      </c>
      <c r="E20" s="182">
        <v>1109</v>
      </c>
      <c r="F20" s="182"/>
      <c r="G20" s="824"/>
      <c r="H20" s="823"/>
      <c r="I20" s="180"/>
      <c r="J20" s="821">
        <f t="shared" si="0"/>
        <v>110.9</v>
      </c>
      <c r="K20" s="157"/>
    </row>
    <row r="21" spans="1:13" ht="16.2" thickBot="1" x14ac:dyDescent="0.35">
      <c r="A21" s="183"/>
      <c r="B21" s="871" t="s">
        <v>24</v>
      </c>
      <c r="C21" s="868">
        <v>768668</v>
      </c>
      <c r="D21" s="190">
        <v>768668</v>
      </c>
      <c r="E21" s="190">
        <v>192165</v>
      </c>
      <c r="F21" s="190"/>
      <c r="G21" s="824"/>
      <c r="H21" s="857"/>
      <c r="I21" s="180"/>
      <c r="J21" s="821">
        <f t="shared" si="0"/>
        <v>24.999739809644737</v>
      </c>
      <c r="K21" s="157"/>
    </row>
    <row r="22" spans="1:13" ht="16.2" thickBot="1" x14ac:dyDescent="0.35">
      <c r="A22" s="183"/>
      <c r="B22" s="871" t="s">
        <v>143</v>
      </c>
      <c r="C22" s="869">
        <v>400000</v>
      </c>
      <c r="D22" s="190">
        <v>400000</v>
      </c>
      <c r="E22" s="190">
        <v>0</v>
      </c>
      <c r="F22" s="190"/>
      <c r="G22" s="822"/>
      <c r="H22" s="857"/>
      <c r="I22" s="180"/>
      <c r="J22" s="821">
        <f t="shared" si="0"/>
        <v>0</v>
      </c>
      <c r="K22" s="157"/>
    </row>
    <row r="23" spans="1:13" ht="16.2" thickBot="1" x14ac:dyDescent="0.35">
      <c r="A23" s="183"/>
      <c r="B23" s="872" t="s">
        <v>144</v>
      </c>
      <c r="C23" s="869">
        <v>35000</v>
      </c>
      <c r="D23" s="190">
        <v>35000</v>
      </c>
      <c r="E23" s="190">
        <v>0</v>
      </c>
      <c r="F23" s="190"/>
      <c r="G23" s="822"/>
      <c r="H23" s="857"/>
      <c r="I23" s="180"/>
      <c r="J23" s="821">
        <f t="shared" si="0"/>
        <v>0</v>
      </c>
      <c r="K23" s="157"/>
    </row>
    <row r="24" spans="1:13" ht="16.2" thickBot="1" x14ac:dyDescent="0.35">
      <c r="A24" s="175"/>
      <c r="B24" s="873" t="s">
        <v>145</v>
      </c>
      <c r="C24" s="870">
        <v>0</v>
      </c>
      <c r="D24" s="863">
        <v>0</v>
      </c>
      <c r="E24" s="863">
        <v>13178</v>
      </c>
      <c r="F24" s="863"/>
      <c r="G24" s="864"/>
      <c r="H24" s="865"/>
      <c r="I24" s="849"/>
      <c r="J24" s="850"/>
      <c r="K24" s="157"/>
    </row>
    <row r="25" spans="1:13" ht="14.4" thickBot="1" x14ac:dyDescent="0.35">
      <c r="A25" s="46"/>
      <c r="B25" s="225" t="s">
        <v>60</v>
      </c>
      <c r="C25" s="851">
        <f>SUM(C19:C23)</f>
        <v>1534668</v>
      </c>
      <c r="D25" s="853">
        <f>SUM(D19:D24)</f>
        <v>1534668</v>
      </c>
      <c r="E25" s="853">
        <f>SUM(E19:E24)</f>
        <v>311086</v>
      </c>
      <c r="F25" s="853"/>
      <c r="G25" s="767"/>
      <c r="H25" s="854"/>
      <c r="I25" s="855"/>
      <c r="J25" s="856">
        <f t="shared" si="0"/>
        <v>20.270573179345629</v>
      </c>
      <c r="K25" s="157"/>
    </row>
    <row r="27" spans="1:13" x14ac:dyDescent="0.25">
      <c r="B27" s="92"/>
      <c r="C27" s="41"/>
      <c r="D27" s="41"/>
    </row>
    <row r="28" spans="1:13" ht="13.5" customHeight="1" x14ac:dyDescent="0.25">
      <c r="B28" s="192" t="s">
        <v>146</v>
      </c>
      <c r="C28" s="192"/>
      <c r="D28" s="41"/>
      <c r="E28" s="41"/>
      <c r="F28" s="41"/>
    </row>
  </sheetData>
  <mergeCells count="2">
    <mergeCell ref="A1:I1"/>
    <mergeCell ref="A2:I2"/>
  </mergeCells>
  <pageMargins left="0.74791666666666667" right="0.74791666666666667" top="0.82" bottom="0.6" header="0.51180555555555562" footer="0.51180555555555562"/>
  <pageSetup paperSize="9" scale="97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selection activeCell="E34" sqref="E34"/>
    </sheetView>
  </sheetViews>
  <sheetFormatPr defaultRowHeight="13.2" x14ac:dyDescent="0.25"/>
  <cols>
    <col min="1" max="1" width="34.44140625" style="84" customWidth="1"/>
    <col min="2" max="2" width="13.33203125" style="84" customWidth="1"/>
    <col min="3" max="3" width="12.5546875" style="84" customWidth="1"/>
    <col min="4" max="4" width="13.44140625" style="84" customWidth="1"/>
    <col min="5" max="5" width="22.33203125" style="84" customWidth="1"/>
    <col min="6" max="6" width="10.44140625" style="84" customWidth="1"/>
    <col min="7" max="7" width="13.44140625" style="84" bestFit="1" customWidth="1"/>
    <col min="8" max="16384" width="8.88671875" style="84"/>
  </cols>
  <sheetData>
    <row r="1" spans="1:12" ht="17.399999999999999" x14ac:dyDescent="0.3">
      <c r="A1" s="926" t="s">
        <v>76</v>
      </c>
      <c r="B1" s="926"/>
      <c r="C1" s="926"/>
      <c r="D1" s="926"/>
      <c r="E1" s="926"/>
      <c r="F1" s="168"/>
    </row>
    <row r="2" spans="1:12" ht="20.399999999999999" x14ac:dyDescent="0.35">
      <c r="A2" s="915" t="s">
        <v>136</v>
      </c>
      <c r="B2" s="927"/>
      <c r="C2" s="927"/>
      <c r="D2" s="927"/>
      <c r="E2" s="927"/>
      <c r="F2" s="42"/>
      <c r="G2" s="42"/>
      <c r="H2" s="39"/>
      <c r="I2" s="167"/>
      <c r="J2" s="167"/>
      <c r="L2" s="157"/>
    </row>
    <row r="3" spans="1:12" ht="16.5" customHeight="1" thickBot="1" x14ac:dyDescent="0.3">
      <c r="A3" s="44"/>
      <c r="B3" s="44"/>
      <c r="C3" s="44"/>
      <c r="D3" s="44"/>
      <c r="E3" s="166"/>
      <c r="I3" s="157"/>
      <c r="J3" s="164"/>
      <c r="K3" s="164"/>
      <c r="L3" s="164"/>
    </row>
    <row r="4" spans="1:12" s="107" customFormat="1" ht="12.9" customHeight="1" x14ac:dyDescent="0.25">
      <c r="A4" s="52" t="s">
        <v>53</v>
      </c>
      <c r="B4" s="628" t="s">
        <v>80</v>
      </c>
      <c r="C4" s="165" t="s">
        <v>81</v>
      </c>
      <c r="D4" s="622" t="s">
        <v>82</v>
      </c>
      <c r="E4" s="621" t="s">
        <v>135</v>
      </c>
      <c r="F4" s="624" t="s">
        <v>5</v>
      </c>
      <c r="G4" s="113"/>
      <c r="H4" s="113"/>
      <c r="I4" s="151"/>
      <c r="J4" s="164"/>
      <c r="K4" s="50"/>
      <c r="L4" s="50"/>
    </row>
    <row r="5" spans="1:12" s="107" customFormat="1" ht="12.9" customHeight="1" thickBot="1" x14ac:dyDescent="0.3">
      <c r="A5" s="623"/>
      <c r="B5" s="629" t="s">
        <v>134</v>
      </c>
      <c r="C5" s="163" t="s">
        <v>134</v>
      </c>
      <c r="D5" s="625" t="s">
        <v>250</v>
      </c>
      <c r="E5" s="626"/>
      <c r="F5" s="627" t="s">
        <v>84</v>
      </c>
      <c r="G5" s="113"/>
      <c r="H5" s="113"/>
      <c r="I5" s="151"/>
      <c r="J5" s="151"/>
      <c r="K5" s="151"/>
      <c r="L5" s="110"/>
    </row>
    <row r="6" spans="1:12" s="107" customFormat="1" ht="12.9" customHeight="1" x14ac:dyDescent="0.25">
      <c r="A6" s="559" t="s">
        <v>239</v>
      </c>
      <c r="B6" s="633">
        <f>SUM(B7:B9)</f>
        <v>880000</v>
      </c>
      <c r="C6" s="634">
        <f>SUM(C7:C9)</f>
        <v>880000</v>
      </c>
      <c r="D6" s="634">
        <f>SUM(D7:D9)</f>
        <v>243378</v>
      </c>
      <c r="E6" s="597"/>
      <c r="F6" s="644">
        <f>D6/C6*100</f>
        <v>27.656590909090912</v>
      </c>
      <c r="G6" s="113"/>
      <c r="H6" s="113"/>
      <c r="I6" s="151"/>
      <c r="J6" s="151"/>
      <c r="K6" s="151"/>
      <c r="L6" s="110"/>
    </row>
    <row r="7" spans="1:12" s="107" customFormat="1" ht="12.9" customHeight="1" x14ac:dyDescent="0.25">
      <c r="A7" s="571" t="s">
        <v>238</v>
      </c>
      <c r="B7" s="635">
        <v>200000</v>
      </c>
      <c r="C7" s="18">
        <f>B7</f>
        <v>200000</v>
      </c>
      <c r="D7" s="18">
        <v>32250</v>
      </c>
      <c r="E7" s="619"/>
      <c r="F7" s="644">
        <f t="shared" ref="F7:F23" si="0">D7/C7*100</f>
        <v>16.125</v>
      </c>
      <c r="G7" s="113"/>
      <c r="H7" s="113"/>
      <c r="I7" s="151"/>
      <c r="J7" s="151"/>
      <c r="K7" s="151"/>
      <c r="L7" s="110"/>
    </row>
    <row r="8" spans="1:12" s="107" customFormat="1" ht="12.9" customHeight="1" x14ac:dyDescent="0.25">
      <c r="A8" s="572" t="s">
        <v>133</v>
      </c>
      <c r="B8" s="635">
        <v>30000</v>
      </c>
      <c r="C8" s="18">
        <f t="shared" ref="C8:C23" si="1">B8</f>
        <v>30000</v>
      </c>
      <c r="D8" s="18">
        <v>6197</v>
      </c>
      <c r="E8" s="619"/>
      <c r="F8" s="644">
        <f t="shared" si="0"/>
        <v>20.656666666666666</v>
      </c>
      <c r="G8" s="113"/>
      <c r="H8" s="113"/>
      <c r="I8" s="151"/>
      <c r="J8" s="151"/>
      <c r="K8" s="151"/>
      <c r="L8" s="110"/>
    </row>
    <row r="9" spans="1:12" s="107" customFormat="1" ht="12.9" customHeight="1" x14ac:dyDescent="0.25">
      <c r="A9" s="572" t="s">
        <v>132</v>
      </c>
      <c r="B9" s="635">
        <v>650000</v>
      </c>
      <c r="C9" s="18">
        <f t="shared" si="1"/>
        <v>650000</v>
      </c>
      <c r="D9" s="18">
        <v>204931</v>
      </c>
      <c r="E9" s="619"/>
      <c r="F9" s="644">
        <f t="shared" si="0"/>
        <v>31.527846153846156</v>
      </c>
      <c r="G9" s="113"/>
      <c r="H9" s="113"/>
      <c r="I9" s="151"/>
      <c r="J9" s="151"/>
      <c r="K9" s="151"/>
      <c r="L9" s="110"/>
    </row>
    <row r="10" spans="1:12" s="107" customFormat="1" ht="12.9" customHeight="1" x14ac:dyDescent="0.25">
      <c r="A10" s="211" t="s">
        <v>85</v>
      </c>
      <c r="B10" s="566">
        <f>1690000+84500</f>
        <v>1774500</v>
      </c>
      <c r="C10" s="316">
        <f t="shared" si="1"/>
        <v>1774500</v>
      </c>
      <c r="D10" s="18">
        <v>426049</v>
      </c>
      <c r="E10" s="619"/>
      <c r="F10" s="644">
        <f t="shared" si="0"/>
        <v>24.009523809523809</v>
      </c>
      <c r="G10" s="113"/>
      <c r="H10" s="113"/>
      <c r="I10" s="151"/>
      <c r="J10" s="151"/>
      <c r="K10" s="151"/>
      <c r="L10" s="110"/>
    </row>
    <row r="11" spans="1:12" s="107" customFormat="1" ht="12.9" customHeight="1" x14ac:dyDescent="0.25">
      <c r="A11" s="211" t="s">
        <v>131</v>
      </c>
      <c r="B11" s="401">
        <v>173858</v>
      </c>
      <c r="C11" s="316">
        <f t="shared" si="1"/>
        <v>173858</v>
      </c>
      <c r="D11" s="18">
        <v>44908</v>
      </c>
      <c r="E11" s="619"/>
      <c r="F11" s="644">
        <f t="shared" si="0"/>
        <v>25.830275282126792</v>
      </c>
      <c r="G11" s="113"/>
      <c r="H11" s="113"/>
      <c r="I11" s="151"/>
      <c r="J11" s="151"/>
      <c r="K11" s="151"/>
      <c r="L11" s="110"/>
    </row>
    <row r="12" spans="1:12" s="107" customFormat="1" ht="12.9" customHeight="1" x14ac:dyDescent="0.25">
      <c r="A12" s="211" t="s">
        <v>130</v>
      </c>
      <c r="B12" s="401">
        <v>30000</v>
      </c>
      <c r="C12" s="316">
        <f t="shared" si="1"/>
        <v>30000</v>
      </c>
      <c r="D12" s="18">
        <v>10779</v>
      </c>
      <c r="E12" s="619"/>
      <c r="F12" s="644">
        <f t="shared" si="0"/>
        <v>35.93</v>
      </c>
      <c r="G12" s="113"/>
      <c r="H12" s="113"/>
      <c r="I12" s="151"/>
      <c r="J12" s="151"/>
      <c r="K12" s="151"/>
      <c r="L12" s="110"/>
    </row>
    <row r="13" spans="1:12" s="107" customFormat="1" ht="12.9" customHeight="1" x14ac:dyDescent="0.25">
      <c r="A13" s="211" t="s">
        <v>129</v>
      </c>
      <c r="B13" s="401">
        <v>15000</v>
      </c>
      <c r="C13" s="316">
        <f t="shared" si="1"/>
        <v>15000</v>
      </c>
      <c r="D13" s="18">
        <v>3750</v>
      </c>
      <c r="E13" s="619"/>
      <c r="F13" s="644">
        <f t="shared" si="0"/>
        <v>25</v>
      </c>
      <c r="G13" s="113"/>
      <c r="H13" s="113"/>
      <c r="I13" s="151"/>
      <c r="J13" s="151"/>
      <c r="K13" s="151"/>
      <c r="L13" s="110"/>
    </row>
    <row r="14" spans="1:12" s="113" customFormat="1" ht="12.9" customHeight="1" x14ac:dyDescent="0.25">
      <c r="A14" s="75" t="s">
        <v>87</v>
      </c>
      <c r="B14" s="401">
        <f>5839+16416</f>
        <v>22255</v>
      </c>
      <c r="C14" s="316">
        <f t="shared" si="1"/>
        <v>22255</v>
      </c>
      <c r="D14" s="12">
        <v>0</v>
      </c>
      <c r="E14" s="619"/>
      <c r="F14" s="644">
        <f t="shared" si="0"/>
        <v>0</v>
      </c>
      <c r="I14" s="151"/>
      <c r="J14" s="151"/>
      <c r="K14" s="151"/>
      <c r="L14" s="151"/>
    </row>
    <row r="15" spans="1:12" s="113" customFormat="1" ht="12.9" customHeight="1" x14ac:dyDescent="0.25">
      <c r="A15" s="75" t="s">
        <v>117</v>
      </c>
      <c r="B15" s="401">
        <v>0</v>
      </c>
      <c r="C15" s="316">
        <f t="shared" si="1"/>
        <v>0</v>
      </c>
      <c r="D15" s="12">
        <v>6591</v>
      </c>
      <c r="E15" s="619"/>
      <c r="F15" s="644"/>
      <c r="I15" s="151"/>
      <c r="J15" s="151"/>
      <c r="K15" s="151"/>
      <c r="L15" s="151"/>
    </row>
    <row r="16" spans="1:12" s="113" customFormat="1" ht="12.9" customHeight="1" x14ac:dyDescent="0.25">
      <c r="A16" s="75" t="s">
        <v>128</v>
      </c>
      <c r="B16" s="401">
        <v>0</v>
      </c>
      <c r="C16" s="316">
        <f t="shared" si="1"/>
        <v>0</v>
      </c>
      <c r="D16" s="12">
        <v>0</v>
      </c>
      <c r="E16" s="619"/>
      <c r="F16" s="644"/>
      <c r="I16" s="151"/>
      <c r="J16" s="151"/>
      <c r="K16" s="151"/>
      <c r="L16" s="151"/>
    </row>
    <row r="17" spans="1:12" s="113" customFormat="1" ht="12.9" customHeight="1" x14ac:dyDescent="0.25">
      <c r="A17" s="159" t="s">
        <v>127</v>
      </c>
      <c r="B17" s="636">
        <v>15000</v>
      </c>
      <c r="C17" s="316">
        <f t="shared" si="1"/>
        <v>15000</v>
      </c>
      <c r="D17" s="12">
        <v>0</v>
      </c>
      <c r="E17" s="619"/>
      <c r="F17" s="644">
        <f t="shared" si="0"/>
        <v>0</v>
      </c>
      <c r="G17" s="112"/>
      <c r="I17" s="151"/>
      <c r="J17" s="151"/>
      <c r="K17" s="151"/>
      <c r="L17" s="151"/>
    </row>
    <row r="18" spans="1:12" s="113" customFormat="1" ht="12.9" customHeight="1" x14ac:dyDescent="0.25">
      <c r="A18" s="158" t="s">
        <v>126</v>
      </c>
      <c r="B18" s="636">
        <v>10300</v>
      </c>
      <c r="C18" s="316">
        <f t="shared" si="1"/>
        <v>10300</v>
      </c>
      <c r="D18" s="18">
        <v>0</v>
      </c>
      <c r="E18" s="619"/>
      <c r="F18" s="644">
        <f t="shared" si="0"/>
        <v>0</v>
      </c>
      <c r="I18" s="151"/>
      <c r="J18" s="151"/>
      <c r="K18" s="151"/>
      <c r="L18" s="151"/>
    </row>
    <row r="19" spans="1:12" s="107" customFormat="1" ht="12.9" customHeight="1" x14ac:dyDescent="0.25">
      <c r="A19" s="158" t="s">
        <v>125</v>
      </c>
      <c r="B19" s="636">
        <v>20000</v>
      </c>
      <c r="C19" s="316">
        <f t="shared" si="1"/>
        <v>20000</v>
      </c>
      <c r="D19" s="18">
        <v>0</v>
      </c>
      <c r="E19" s="619"/>
      <c r="F19" s="644">
        <f t="shared" si="0"/>
        <v>0</v>
      </c>
      <c r="G19" s="113"/>
      <c r="H19" s="113"/>
      <c r="I19" s="151"/>
      <c r="J19" s="151"/>
      <c r="K19" s="151"/>
      <c r="L19" s="110"/>
    </row>
    <row r="20" spans="1:12" s="107" customFormat="1" ht="12.9" customHeight="1" x14ac:dyDescent="0.25">
      <c r="A20" s="159" t="s">
        <v>124</v>
      </c>
      <c r="B20" s="636">
        <v>40000</v>
      </c>
      <c r="C20" s="316">
        <f t="shared" si="1"/>
        <v>40000</v>
      </c>
      <c r="D20" s="12">
        <v>9999</v>
      </c>
      <c r="E20" s="619"/>
      <c r="F20" s="644">
        <f t="shared" si="0"/>
        <v>24.997499999999999</v>
      </c>
      <c r="G20" s="113"/>
      <c r="H20" s="113"/>
      <c r="I20" s="151"/>
      <c r="J20" s="151"/>
      <c r="K20" s="151"/>
      <c r="L20" s="110"/>
    </row>
    <row r="21" spans="1:12" s="107" customFormat="1" ht="12.9" customHeight="1" x14ac:dyDescent="0.25">
      <c r="A21" s="75" t="s">
        <v>118</v>
      </c>
      <c r="B21" s="401">
        <v>0</v>
      </c>
      <c r="C21" s="316">
        <f t="shared" si="1"/>
        <v>0</v>
      </c>
      <c r="D21" s="12">
        <v>22500</v>
      </c>
      <c r="E21" s="619"/>
      <c r="F21" s="644"/>
      <c r="G21" s="113"/>
      <c r="H21" s="113"/>
      <c r="I21" s="151"/>
      <c r="J21" s="151"/>
      <c r="K21" s="151"/>
      <c r="L21" s="110"/>
    </row>
    <row r="22" spans="1:12" s="107" customFormat="1" ht="12.9" customHeight="1" thickBot="1" x14ac:dyDescent="0.3">
      <c r="A22" s="630" t="s">
        <v>123</v>
      </c>
      <c r="B22" s="637">
        <v>6554759</v>
      </c>
      <c r="C22" s="638">
        <f t="shared" si="1"/>
        <v>6554759</v>
      </c>
      <c r="D22" s="639">
        <v>1494577</v>
      </c>
      <c r="E22" s="631" t="s">
        <v>122</v>
      </c>
      <c r="F22" s="645">
        <f t="shared" si="0"/>
        <v>22.801402767058253</v>
      </c>
      <c r="G22" s="113"/>
      <c r="H22" s="113"/>
      <c r="I22" s="151"/>
      <c r="J22" s="151"/>
      <c r="K22" s="151"/>
      <c r="L22" s="110"/>
    </row>
    <row r="23" spans="1:12" s="81" customFormat="1" ht="12.9" customHeight="1" thickBot="1" x14ac:dyDescent="0.35">
      <c r="A23" s="225" t="s">
        <v>59</v>
      </c>
      <c r="B23" s="641">
        <f>SUM(B10:B22)</f>
        <v>8655672</v>
      </c>
      <c r="C23" s="640">
        <f t="shared" si="1"/>
        <v>8655672</v>
      </c>
      <c r="D23" s="642">
        <f>SUM(D10:D22,D7:D9)</f>
        <v>2262531</v>
      </c>
      <c r="E23" s="632"/>
      <c r="F23" s="874">
        <f t="shared" si="0"/>
        <v>26.139287625501524</v>
      </c>
      <c r="G23" s="41"/>
      <c r="H23" s="41"/>
      <c r="I23" s="49"/>
      <c r="J23" s="50"/>
      <c r="K23" s="50"/>
      <c r="L23" s="80"/>
    </row>
    <row r="24" spans="1:12" ht="14.25" customHeight="1" thickBot="1" x14ac:dyDescent="0.3">
      <c r="F24" s="81"/>
      <c r="G24" s="41"/>
      <c r="H24" s="41"/>
      <c r="I24" s="50"/>
      <c r="J24" s="50"/>
      <c r="K24" s="50"/>
      <c r="L24" s="157"/>
    </row>
    <row r="25" spans="1:12" s="107" customFormat="1" ht="12.9" customHeight="1" thickBot="1" x14ac:dyDescent="0.35">
      <c r="A25" s="52" t="s">
        <v>89</v>
      </c>
      <c r="B25" s="79"/>
      <c r="C25" s="154"/>
      <c r="D25" s="154"/>
      <c r="E25" s="153"/>
      <c r="F25" s="620"/>
      <c r="G25" s="113"/>
      <c r="H25" s="113"/>
      <c r="I25" s="151"/>
      <c r="J25" s="151"/>
      <c r="K25" s="151"/>
      <c r="L25" s="110"/>
    </row>
    <row r="26" spans="1:12" s="107" customFormat="1" ht="12.9" customHeight="1" x14ac:dyDescent="0.25">
      <c r="A26" s="651" t="s">
        <v>121</v>
      </c>
      <c r="B26" s="652">
        <v>290000</v>
      </c>
      <c r="C26" s="653">
        <f>B26</f>
        <v>290000</v>
      </c>
      <c r="D26" s="653">
        <v>79331</v>
      </c>
      <c r="E26" s="654"/>
      <c r="F26" s="655">
        <f>D26/C26*100</f>
        <v>27.355517241379314</v>
      </c>
      <c r="G26" s="113"/>
      <c r="H26" s="113"/>
      <c r="I26" s="151"/>
      <c r="J26" s="151"/>
      <c r="K26" s="151"/>
      <c r="L26" s="110"/>
    </row>
    <row r="27" spans="1:12" s="107" customFormat="1" ht="12.9" customHeight="1" x14ac:dyDescent="0.25">
      <c r="A27" s="162" t="s">
        <v>120</v>
      </c>
      <c r="B27" s="566">
        <v>200000</v>
      </c>
      <c r="C27" s="395">
        <f t="shared" ref="C27:C32" si="2">B27</f>
        <v>200000</v>
      </c>
      <c r="D27" s="18">
        <v>16352</v>
      </c>
      <c r="E27" s="619"/>
      <c r="F27" s="656">
        <f t="shared" ref="F27:F38" si="3">D27/C27*100</f>
        <v>8.1760000000000002</v>
      </c>
      <c r="G27" s="113"/>
      <c r="H27" s="113"/>
      <c r="I27" s="151"/>
      <c r="J27" s="151"/>
      <c r="K27" s="151"/>
      <c r="L27" s="110"/>
    </row>
    <row r="28" spans="1:12" s="107" customFormat="1" ht="12.9" customHeight="1" x14ac:dyDescent="0.25">
      <c r="A28" s="75" t="s">
        <v>119</v>
      </c>
      <c r="B28" s="401">
        <v>0</v>
      </c>
      <c r="C28" s="395">
        <f t="shared" si="2"/>
        <v>0</v>
      </c>
      <c r="D28" s="18">
        <v>0</v>
      </c>
      <c r="E28" s="619"/>
      <c r="F28" s="656"/>
      <c r="G28" s="112"/>
      <c r="H28" s="113"/>
      <c r="I28" s="151"/>
      <c r="J28" s="151"/>
      <c r="K28" s="151"/>
      <c r="L28" s="110"/>
    </row>
    <row r="29" spans="1:12" s="107" customFormat="1" ht="12.9" customHeight="1" x14ac:dyDescent="0.25">
      <c r="A29" s="75" t="s">
        <v>118</v>
      </c>
      <c r="B29" s="401">
        <v>0</v>
      </c>
      <c r="C29" s="395">
        <f t="shared" si="2"/>
        <v>0</v>
      </c>
      <c r="D29" s="18">
        <v>22500</v>
      </c>
      <c r="E29" s="619"/>
      <c r="F29" s="656"/>
      <c r="G29" s="112"/>
      <c r="H29" s="113"/>
      <c r="I29" s="151"/>
      <c r="J29" s="151"/>
      <c r="K29" s="151"/>
      <c r="L29" s="110"/>
    </row>
    <row r="30" spans="1:12" s="107" customFormat="1" ht="12.9" customHeight="1" x14ac:dyDescent="0.25">
      <c r="A30" s="75" t="s">
        <v>117</v>
      </c>
      <c r="B30" s="401">
        <v>0</v>
      </c>
      <c r="C30" s="395">
        <f t="shared" si="2"/>
        <v>0</v>
      </c>
      <c r="D30" s="18">
        <v>19600</v>
      </c>
      <c r="E30" s="619"/>
      <c r="F30" s="656"/>
      <c r="G30" s="112"/>
      <c r="H30" s="113"/>
      <c r="I30" s="151"/>
      <c r="J30" s="151"/>
      <c r="K30" s="151"/>
      <c r="L30" s="110"/>
    </row>
    <row r="31" spans="1:12" s="107" customFormat="1" ht="12.9" customHeight="1" x14ac:dyDescent="0.25">
      <c r="A31" s="646" t="s">
        <v>116</v>
      </c>
      <c r="B31" s="401">
        <v>0</v>
      </c>
      <c r="C31" s="395">
        <f t="shared" si="2"/>
        <v>0</v>
      </c>
      <c r="D31" s="18">
        <v>12847.8</v>
      </c>
      <c r="E31" s="619"/>
      <c r="F31" s="656"/>
      <c r="G31" s="112"/>
      <c r="H31" s="113"/>
      <c r="I31" s="151"/>
      <c r="J31" s="151"/>
      <c r="K31" s="151"/>
      <c r="L31" s="110"/>
    </row>
    <row r="32" spans="1:12" s="107" customFormat="1" ht="12.9" customHeight="1" x14ac:dyDescent="0.25">
      <c r="A32" s="224" t="s">
        <v>115</v>
      </c>
      <c r="B32" s="566">
        <v>50000</v>
      </c>
      <c r="C32" s="395">
        <f t="shared" si="2"/>
        <v>50000</v>
      </c>
      <c r="D32" s="18">
        <v>21467.97</v>
      </c>
      <c r="E32" s="619"/>
      <c r="F32" s="656">
        <f t="shared" si="3"/>
        <v>42.935940000000002</v>
      </c>
      <c r="G32" s="113"/>
      <c r="H32" s="113"/>
      <c r="I32" s="151"/>
      <c r="J32" s="151"/>
      <c r="K32" s="151"/>
      <c r="L32" s="110"/>
    </row>
    <row r="33" spans="1:12" s="107" customFormat="1" ht="12.9" customHeight="1" x14ac:dyDescent="0.25">
      <c r="A33" s="647" t="s">
        <v>87</v>
      </c>
      <c r="B33" s="636">
        <v>22255</v>
      </c>
      <c r="C33" s="643">
        <v>22255</v>
      </c>
      <c r="D33" s="395">
        <v>0</v>
      </c>
      <c r="E33" s="619"/>
      <c r="F33" s="656">
        <f t="shared" si="3"/>
        <v>0</v>
      </c>
      <c r="G33" s="112"/>
      <c r="H33" s="113"/>
      <c r="I33" s="151"/>
      <c r="J33" s="151"/>
      <c r="K33" s="151"/>
      <c r="L33" s="110"/>
    </row>
    <row r="34" spans="1:12" s="107" customFormat="1" ht="12.9" customHeight="1" x14ac:dyDescent="0.25">
      <c r="A34" s="648" t="s">
        <v>114</v>
      </c>
      <c r="B34" s="636">
        <v>15000</v>
      </c>
      <c r="C34" s="643">
        <v>15000</v>
      </c>
      <c r="D34" s="395">
        <v>0</v>
      </c>
      <c r="E34" s="619"/>
      <c r="F34" s="656">
        <f t="shared" si="3"/>
        <v>0</v>
      </c>
      <c r="G34" s="112"/>
      <c r="H34" s="113"/>
      <c r="I34" s="151"/>
      <c r="J34" s="151"/>
      <c r="K34" s="151"/>
      <c r="L34" s="110"/>
    </row>
    <row r="35" spans="1:12" s="81" customFormat="1" ht="12.9" customHeight="1" x14ac:dyDescent="0.25">
      <c r="A35" s="649" t="s">
        <v>113</v>
      </c>
      <c r="B35" s="636">
        <v>10300</v>
      </c>
      <c r="C35" s="643">
        <v>10300</v>
      </c>
      <c r="D35" s="18">
        <v>0</v>
      </c>
      <c r="E35" s="619"/>
      <c r="F35" s="656">
        <f t="shared" si="3"/>
        <v>0</v>
      </c>
      <c r="G35" s="41"/>
      <c r="H35" s="41"/>
      <c r="I35" s="40"/>
      <c r="J35" s="41"/>
      <c r="K35" s="41"/>
    </row>
    <row r="36" spans="1:12" ht="13.8" thickBot="1" x14ac:dyDescent="0.3">
      <c r="A36" s="650" t="s">
        <v>112</v>
      </c>
      <c r="B36" s="636">
        <v>20000</v>
      </c>
      <c r="C36" s="643">
        <v>20000</v>
      </c>
      <c r="D36" s="18">
        <v>0</v>
      </c>
      <c r="E36" s="619"/>
      <c r="F36" s="656">
        <f t="shared" si="3"/>
        <v>0</v>
      </c>
      <c r="G36" s="41"/>
      <c r="H36" s="41"/>
      <c r="I36" s="41"/>
      <c r="J36" s="41"/>
      <c r="K36" s="41"/>
    </row>
    <row r="37" spans="1:12" s="41" customFormat="1" ht="13.8" thickBot="1" x14ac:dyDescent="0.3">
      <c r="A37" s="657" t="s">
        <v>24</v>
      </c>
      <c r="B37" s="658">
        <v>8928117</v>
      </c>
      <c r="C37" s="659">
        <v>8928117</v>
      </c>
      <c r="D37" s="660">
        <v>2232027</v>
      </c>
      <c r="E37" s="661" t="s">
        <v>111</v>
      </c>
      <c r="F37" s="662">
        <f t="shared" si="3"/>
        <v>24.999974798717357</v>
      </c>
    </row>
    <row r="38" spans="1:12" s="41" customFormat="1" ht="14.4" thickBot="1" x14ac:dyDescent="0.35">
      <c r="A38" s="225" t="s">
        <v>60</v>
      </c>
      <c r="B38" s="641">
        <f>SUM(B26:B37)</f>
        <v>9535672</v>
      </c>
      <c r="C38" s="403">
        <f>SUM(C26:C37)</f>
        <v>9535672</v>
      </c>
      <c r="D38" s="663">
        <f>SUM(D26:D37)</f>
        <v>2404125.77</v>
      </c>
      <c r="E38" s="664"/>
      <c r="F38" s="875">
        <f t="shared" si="3"/>
        <v>25.211917628878172</v>
      </c>
    </row>
    <row r="39" spans="1:12" s="41" customFormat="1" x14ac:dyDescent="0.25">
      <c r="A39" s="84"/>
      <c r="B39" s="84"/>
      <c r="C39" s="84"/>
      <c r="D39" s="84"/>
      <c r="E39" s="84"/>
      <c r="F39" s="11"/>
    </row>
    <row r="40" spans="1:12" x14ac:dyDescent="0.25">
      <c r="A40" s="145"/>
      <c r="B40" s="145"/>
      <c r="C40" s="145"/>
      <c r="D40" s="145"/>
      <c r="E40" s="145"/>
      <c r="F40" s="3"/>
    </row>
    <row r="41" spans="1:12" x14ac:dyDescent="0.25">
      <c r="A41" s="150"/>
      <c r="B41" s="145"/>
      <c r="C41" s="145"/>
      <c r="D41" s="145"/>
      <c r="E41" s="145"/>
      <c r="F41" s="3"/>
    </row>
    <row r="42" spans="1:12" ht="13.8" x14ac:dyDescent="0.25">
      <c r="A42" s="11"/>
      <c r="B42" s="145"/>
      <c r="C42" s="149"/>
      <c r="D42" s="36"/>
      <c r="E42" s="145"/>
      <c r="F42" s="3"/>
    </row>
    <row r="43" spans="1:12" x14ac:dyDescent="0.25">
      <c r="A43" s="145"/>
      <c r="B43" s="145"/>
      <c r="C43" s="3"/>
      <c r="D43" s="36"/>
      <c r="E43" s="11"/>
      <c r="F43" s="145"/>
    </row>
    <row r="44" spans="1:12" x14ac:dyDescent="0.25">
      <c r="A44" s="145"/>
      <c r="B44" s="145"/>
      <c r="C44" s="145"/>
      <c r="D44" s="17"/>
      <c r="E44" s="145"/>
      <c r="F44" s="145"/>
    </row>
    <row r="45" spans="1:12" x14ac:dyDescent="0.25">
      <c r="A45" s="145"/>
      <c r="B45" s="24"/>
      <c r="C45" s="145"/>
      <c r="D45" s="17"/>
      <c r="E45" s="145"/>
      <c r="F45" s="145"/>
    </row>
    <row r="46" spans="1:12" x14ac:dyDescent="0.25">
      <c r="A46" s="145"/>
      <c r="B46" s="148"/>
      <c r="C46" s="145"/>
      <c r="D46" s="147"/>
      <c r="E46" s="146"/>
      <c r="F46" s="145"/>
    </row>
    <row r="47" spans="1:12" x14ac:dyDescent="0.25">
      <c r="A47" s="145"/>
      <c r="B47" s="145"/>
      <c r="C47" s="145"/>
      <c r="D47" s="145"/>
      <c r="E47" s="145"/>
      <c r="F47" s="145"/>
    </row>
    <row r="48" spans="1:12" x14ac:dyDescent="0.25">
      <c r="A48" s="145"/>
      <c r="B48" s="145"/>
      <c r="C48" s="145"/>
      <c r="D48" s="145"/>
      <c r="E48" s="145"/>
      <c r="F48" s="145"/>
    </row>
    <row r="49" spans="3:3" x14ac:dyDescent="0.25">
      <c r="C49" s="144"/>
    </row>
    <row r="50" spans="3:3" x14ac:dyDescent="0.25">
      <c r="C50" s="144"/>
    </row>
    <row r="51" spans="3:3" x14ac:dyDescent="0.25">
      <c r="C51" s="144"/>
    </row>
    <row r="52" spans="3:3" x14ac:dyDescent="0.25">
      <c r="C52" s="144"/>
    </row>
    <row r="53" spans="3:3" x14ac:dyDescent="0.25">
      <c r="C53" s="144"/>
    </row>
    <row r="54" spans="3:3" x14ac:dyDescent="0.25">
      <c r="C54" s="144"/>
    </row>
    <row r="55" spans="3:3" x14ac:dyDescent="0.25">
      <c r="C55" s="144"/>
    </row>
    <row r="56" spans="3:3" x14ac:dyDescent="0.25">
      <c r="C56" s="144"/>
    </row>
  </sheetData>
  <mergeCells count="2">
    <mergeCell ref="A1:E1"/>
    <mergeCell ref="A2:E2"/>
  </mergeCells>
  <pageMargins left="0.23622047244094491" right="0.23622047244094491" top="0.74803149606299213" bottom="0.74803149606299213" header="0.31496062992125984" footer="0.31496062992125984"/>
  <pageSetup paperSize="9" scale="93" firstPageNumber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ZUŠ </vt:lpstr>
      <vt:lpstr>ZŠ J_V_Myslbeka</vt:lpstr>
      <vt:lpstr>ZŠ Masarykova</vt:lpstr>
      <vt:lpstr>ZŠ Májová</vt:lpstr>
      <vt:lpstr>MŠ Palackého</vt:lpstr>
      <vt:lpstr>MŠ Masarykova</vt:lpstr>
      <vt:lpstr>MŠ Halasova</vt:lpstr>
      <vt:lpstr>MŠ Krušnohorská</vt:lpstr>
      <vt:lpstr>MěK</vt:lpstr>
      <vt:lpstr>DK Ostrov</vt:lpstr>
      <vt:lpstr>MDDM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2018-05-15T05:46:44Z</dcterms:modified>
</cp:coreProperties>
</file>